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65" tabRatio="500" activeTab="0"/>
  </bookViews>
  <sheets>
    <sheet name="1 курс" sheetId="1" r:id="rId1"/>
    <sheet name="2 курс" sheetId="2" r:id="rId2"/>
    <sheet name="3 курс" sheetId="3" r:id="rId3"/>
    <sheet name="Лист1" sheetId="4" r:id="rId4"/>
  </sheets>
  <definedNames>
    <definedName name="_xlnm_Print_Titles" localSheetId="1">'2 курс'!$3:$7</definedName>
    <definedName name="_xlnm.Print_Titles" localSheetId="1">'2 курс'!$3:$7</definedName>
  </definedNames>
  <calcPr fullCalcOnLoad="1"/>
</workbook>
</file>

<file path=xl/sharedStrings.xml><?xml version="1.0" encoding="utf-8"?>
<sst xmlns="http://schemas.openxmlformats.org/spreadsheetml/2006/main" count="505" uniqueCount="207">
  <si>
    <t>1.1. Календарный график учебного процесса</t>
  </si>
  <si>
    <t>1 курс</t>
  </si>
  <si>
    <t>Земельно-имущественные отношения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</si>
  <si>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</si>
  <si>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</si>
  <si>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</si>
  <si>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</si>
  <si>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01.09 - 07.09</t>
  </si>
  <si>
    <t>Сентябрь</t>
  </si>
  <si>
    <t>Октябрь</t>
  </si>
  <si>
    <t>Ноябрь</t>
  </si>
  <si>
    <t>Декабрь</t>
  </si>
  <si>
    <t>Всего часов 1 семестр</t>
  </si>
  <si>
    <t>Январь</t>
  </si>
  <si>
    <t>Февраль</t>
  </si>
  <si>
    <t>Март</t>
  </si>
  <si>
    <t>Апрель</t>
  </si>
  <si>
    <t>Май</t>
  </si>
  <si>
    <t>Июнь</t>
  </si>
  <si>
    <t>Всего часов 2 семестр</t>
  </si>
  <si>
    <t>27.06 - 07.07</t>
  </si>
  <si>
    <t>Июль</t>
  </si>
  <si>
    <t>Август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</si>
  <si>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</si>
  <si>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</si>
  <si>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</si>
  <si>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</si>
  <si>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первый</t>
  </si>
  <si>
    <t>ОД.00</t>
  </si>
  <si>
    <t>Общеобразовательный цикл</t>
  </si>
  <si>
    <t>обяз.уч.</t>
  </si>
  <si>
    <t>ОУД.01.01</t>
  </si>
  <si>
    <t>Русский язык</t>
  </si>
  <si>
    <t>-</t>
  </si>
  <si>
    <t>Э</t>
  </si>
  <si>
    <t>ОУД.01.02</t>
  </si>
  <si>
    <t>Литература</t>
  </si>
  <si>
    <t xml:space="preserve"> - </t>
  </si>
  <si>
    <t>ДЗ</t>
  </si>
  <si>
    <t>ОУД.02</t>
  </si>
  <si>
    <t>Иностранный язык</t>
  </si>
  <si>
    <t>ОУДп.03</t>
  </si>
  <si>
    <t>Математика</t>
  </si>
  <si>
    <t>ОУД.04</t>
  </si>
  <si>
    <t>История</t>
  </si>
  <si>
    <t>ОУД.05</t>
  </si>
  <si>
    <t>Физическая культура</t>
  </si>
  <si>
    <t>З</t>
  </si>
  <si>
    <t>ОУД.06</t>
  </si>
  <si>
    <t>Основы безопасности жизнедеятельности</t>
  </si>
  <si>
    <t>ОУДп.07</t>
  </si>
  <si>
    <t>Информатика и ИКТ</t>
  </si>
  <si>
    <t>ОУДп.08</t>
  </si>
  <si>
    <t>Физика</t>
  </si>
  <si>
    <t>ОУД.09</t>
  </si>
  <si>
    <t>Химия</t>
  </si>
  <si>
    <t>ОУД.10</t>
  </si>
  <si>
    <t>Обществознание (вкл.экономику и право)</t>
  </si>
  <si>
    <t>ОУД.15</t>
  </si>
  <si>
    <t>Биология</t>
  </si>
  <si>
    <t>ОУД.16</t>
  </si>
  <si>
    <t>География</t>
  </si>
  <si>
    <t>ОУДд.18</t>
  </si>
  <si>
    <t>Основы проектной и исследовательской деятельности</t>
  </si>
  <si>
    <t>ОП.05</t>
  </si>
  <si>
    <t>Документационное обеспечение управления</t>
  </si>
  <si>
    <t>ОП.12</t>
  </si>
  <si>
    <t>Планирование карьеры и профессионального роста</t>
  </si>
  <si>
    <t>ОП.06</t>
  </si>
  <si>
    <t xml:space="preserve">Правовое обеспечение профессиональной деятельности </t>
  </si>
  <si>
    <t>сам.р.с.</t>
  </si>
  <si>
    <t>Всего часов в неделю обязательной учебной нагрузки</t>
  </si>
  <si>
    <t>2 курс</t>
  </si>
  <si>
    <t>Всего часов в семестр</t>
  </si>
  <si>
    <t>27.06 - 3.07</t>
  </si>
  <si>
    <t>ВТОРОЙ КУРС</t>
  </si>
  <si>
    <t>ОУД.19</t>
  </si>
  <si>
    <t>Астрономия</t>
  </si>
  <si>
    <t>Обществознание (вкл. экономику и право)</t>
  </si>
  <si>
    <t>ОУД.17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</si>
  <si>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</si>
  <si>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</si>
  <si>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</si>
  <si>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</si>
  <si>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</si>
  <si>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</si>
  <si>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ОГСЭ.04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</si>
  <si>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</si>
  <si>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</si>
  <si>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</si>
  <si>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</si>
  <si>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</si>
  <si>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ОП.00</t>
  </si>
  <si>
    <t>Профессиональный цикл</t>
  </si>
  <si>
    <t>Общепрофессиональные дисциплины</t>
  </si>
  <si>
    <t>ОП.01</t>
  </si>
  <si>
    <t>Основы экономической теории</t>
  </si>
  <si>
    <t>Э(к)</t>
  </si>
  <si>
    <t>ОП.02</t>
  </si>
  <si>
    <t>Экономика организации</t>
  </si>
  <si>
    <t>ОП.04</t>
  </si>
  <si>
    <t>Основы менеджмента и маркетинга</t>
  </si>
  <si>
    <t>ОП.10</t>
  </si>
  <si>
    <t>Безопасность жизнедеятельности</t>
  </si>
  <si>
    <t>ОП.11</t>
  </si>
  <si>
    <t>Основы инженерной графики</t>
  </si>
  <si>
    <t>ОП.08</t>
  </si>
  <si>
    <t>ПМ.00</t>
  </si>
  <si>
    <t>Профессиональные модули</t>
  </si>
  <si>
    <t>МДК.01.01</t>
  </si>
  <si>
    <t>Управление территориями и недвижимым имуществом</t>
  </si>
  <si>
    <t>УП.01</t>
  </si>
  <si>
    <t>Выполнение работ по управлению земельно-имущественным комплексом</t>
  </si>
  <si>
    <t>МДК.02.01</t>
  </si>
  <si>
    <t>Кадастры и кадастровая оценка земель</t>
  </si>
  <si>
    <t>МДК.03.01</t>
  </si>
  <si>
    <t>Геодезия с основами картографии и картографического черчения</t>
  </si>
  <si>
    <t>УП.03</t>
  </si>
  <si>
    <t>Выполнение обмерно-геодезических работ</t>
  </si>
  <si>
    <t>УП.02</t>
  </si>
  <si>
    <t xml:space="preserve">Учебная практика
Учебная практика
</t>
  </si>
  <si>
    <t>ПП.02</t>
  </si>
  <si>
    <t>Производственная практика</t>
  </si>
  <si>
    <t>ПМ.03</t>
  </si>
  <si>
    <t>Картофо - геодезическое сопровождение земельно - имущественных отношений</t>
  </si>
  <si>
    <t>Эпм</t>
  </si>
  <si>
    <t>Учебная практика</t>
  </si>
  <si>
    <t>Всего часов в неделю</t>
  </si>
  <si>
    <t>3 курс</t>
  </si>
  <si>
    <t>Форма контроля</t>
  </si>
  <si>
    <t>ЕН.03</t>
  </si>
  <si>
    <t>Экологические основы природопользования</t>
  </si>
  <si>
    <t>ОП.03</t>
  </si>
  <si>
    <t>Статистика</t>
  </si>
  <si>
    <t>ОП.07</t>
  </si>
  <si>
    <t>Бухгалтерский учёт и налогообложение</t>
  </si>
  <si>
    <t>Финансы, денежное обращение и кредит</t>
  </si>
  <si>
    <t>ОП.09</t>
  </si>
  <si>
    <t>Экономический анализ</t>
  </si>
  <si>
    <t>ОП.13</t>
  </si>
  <si>
    <t>Конструктивные элементы объектов недвижимости</t>
  </si>
  <si>
    <t>ОП.14</t>
  </si>
  <si>
    <t>Основы стандартизации, сертификации и метрологии</t>
  </si>
  <si>
    <t>ОП.15</t>
  </si>
  <si>
    <t>Судебная защита земельно-имущественных прав</t>
  </si>
  <si>
    <t>ОП.16</t>
  </si>
  <si>
    <t>Страховое дело</t>
  </si>
  <si>
    <t>ПМ.02</t>
  </si>
  <si>
    <t>Осуществление кадастровых отношений</t>
  </si>
  <si>
    <t>УП.02.01</t>
  </si>
  <si>
    <t>Выполнение кадастровых работ с применениемавтоматизированных технологий (AUTOcad)</t>
  </si>
  <si>
    <t>Выполнение работ по технической инвентаризации объектов недвижимости</t>
  </si>
  <si>
    <t>ПМ.04</t>
  </si>
  <si>
    <t>Определение стоимости недвижимого имущества</t>
  </si>
  <si>
    <t>МДК.04.01</t>
  </si>
  <si>
    <t>Оценка недвижимого имущества</t>
  </si>
  <si>
    <t>УП.04</t>
  </si>
  <si>
    <t>Выполнение работ по оценке объектов недвижимости</t>
  </si>
  <si>
    <t>ПП.04</t>
  </si>
  <si>
    <t>ПДП.00</t>
  </si>
  <si>
    <t>Преддипломная практика</t>
  </si>
  <si>
    <t>ПД</t>
  </si>
  <si>
    <t>Государственная итоговая аттестация</t>
  </si>
  <si>
    <t>Подготовка дипломного проекта</t>
  </si>
  <si>
    <t>ДП</t>
  </si>
  <si>
    <t>Защита дипломного проекта</t>
  </si>
  <si>
    <t>ЗЩ</t>
  </si>
  <si>
    <t xml:space="preserve">Краевое государственное бюджетное профессиональное  образовательное учреждение </t>
  </si>
  <si>
    <t>"Алтайский архитектурно - строительный колледж"</t>
  </si>
  <si>
    <t>КАЛЕНДАРНЫЙ УЧЕБНЫЙ ГРАФИК</t>
  </si>
  <si>
    <t>по специальности среднего профессионального образования</t>
  </si>
  <si>
    <t>базовой  подготовки</t>
  </si>
  <si>
    <t>Квалификация:</t>
  </si>
  <si>
    <t>специалист по земельно-имущественным отношениям</t>
  </si>
  <si>
    <t xml:space="preserve">Форма обучения - </t>
  </si>
  <si>
    <t>очная</t>
  </si>
  <si>
    <t xml:space="preserve">Нормативный срок обучения - </t>
  </si>
  <si>
    <t>2 года 10 мес.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</si>
  <si>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</si>
  <si>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</si>
  <si>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</si>
  <si>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</si>
  <si>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>технический</t>
  </si>
  <si>
    <t>Кадастровый и технический учёт объектов недвижимости</t>
  </si>
  <si>
    <t>ТРЕТИЙ  КУРС</t>
  </si>
  <si>
    <t xml:space="preserve">Год набора  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</si>
  <si>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</si>
  <si>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</si>
  <si>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</si>
  <si>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</si>
  <si>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</si>
  <si>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"_____" ____________ 2018 г.</t>
  </si>
  <si>
    <t>Родной язык и родная литература</t>
  </si>
  <si>
    <t>УП.02.02</t>
  </si>
  <si>
    <t>29.09 - 6.10</t>
  </si>
  <si>
    <t>01.12 - 8.12</t>
  </si>
  <si>
    <t>05.01 - 12.01</t>
  </si>
  <si>
    <t>06.02 - 16.02</t>
  </si>
  <si>
    <t>14.03- 22.03</t>
  </si>
  <si>
    <t>12.04.19.04</t>
  </si>
  <si>
    <t>10.05 - 17.05</t>
  </si>
  <si>
    <t>21.06 -28.06</t>
  </si>
  <si>
    <t>26.07 - 02.08</t>
  </si>
  <si>
    <t>ПМ.01</t>
  </si>
  <si>
    <t>Управление земельно имущественным комплексом</t>
  </si>
  <si>
    <t xml:space="preserve">Выполнение кадастровых работ </t>
  </si>
  <si>
    <t>Картографо - геодезическое сопровождение земельно - имущественных отношений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</si>
</sst>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</numFmts>
  <fonts count="57">
    <font>
      <sz val="10"/>
      <name val="Arial"/>
      <family val="2"/>
    </font>
    <font>
      <sz val="10"/>
      <name val="Arial Cyr"/>
      <family val="2"/>
    </font>
    <font>
      <sz val="8"/>
      <color indexed="8"/>
      <name val="Tahoma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i/>
      <sz val="10"/>
      <color indexed="12"/>
      <name val="Arial Cyr"/>
      <family val="2"/>
    </font>
    <font>
      <b/>
      <i/>
      <sz val="10"/>
      <name val="Arial Cyr"/>
      <family val="2"/>
    </font>
    <font>
      <sz val="10"/>
      <color indexed="8"/>
      <name val="Arial"/>
      <family val="2"/>
    </font>
    <font>
      <b/>
      <i/>
      <sz val="10"/>
      <color indexed="12"/>
      <name val="Arial Cyr"/>
      <family val="2"/>
    </font>
    <font>
      <sz val="10"/>
      <color indexed="62"/>
      <name val="Arial Cyr"/>
      <family val="2"/>
    </font>
    <font>
      <b/>
      <i/>
      <sz val="10"/>
      <color indexed="6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62"/>
      <name val="Arial Cyr"/>
      <family val="2"/>
    </font>
    <font>
      <b/>
      <sz val="10"/>
      <color indexed="62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sz val="6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32" borderId="0" applyNumberFormat="0" applyBorder="0" applyAlignment="0" applyProtection="0"/>
  </cellStyleXfs>
  <cellXfs count="467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172" fontId="4" fillId="0" borderId="0" xfId="33" applyNumberFormat="1" applyFont="1">
      <alignment/>
      <protection/>
    </xf>
    <xf numFmtId="0" fontId="1" fillId="0" borderId="10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/>
      <protection/>
    </xf>
    <xf numFmtId="0" fontId="4" fillId="33" borderId="11" xfId="33" applyFont="1" applyFill="1" applyBorder="1" applyAlignment="1">
      <alignment horizontal="center" textRotation="90" wrapText="1"/>
      <protection/>
    </xf>
    <xf numFmtId="0" fontId="1" fillId="0" borderId="12" xfId="33" applyFont="1" applyBorder="1" applyAlignment="1">
      <alignment horizontal="center" textRotation="90"/>
      <protection/>
    </xf>
    <xf numFmtId="0" fontId="5" fillId="0" borderId="13" xfId="33" applyFont="1" applyBorder="1" applyAlignment="1">
      <alignment horizontal="center" vertical="center"/>
      <protection/>
    </xf>
    <xf numFmtId="0" fontId="5" fillId="0" borderId="14" xfId="33" applyFont="1" applyBorder="1" applyAlignment="1">
      <alignment horizontal="center" vertical="center"/>
      <protection/>
    </xf>
    <xf numFmtId="0" fontId="5" fillId="33" borderId="14" xfId="33" applyFont="1" applyFill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0" borderId="17" xfId="33" applyFont="1" applyBorder="1" applyAlignment="1">
      <alignment horizontal="center" vertical="center"/>
      <protection/>
    </xf>
    <xf numFmtId="0" fontId="5" fillId="33" borderId="17" xfId="33" applyFont="1" applyFill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6" fillId="0" borderId="18" xfId="33" applyFont="1" applyBorder="1" applyAlignment="1">
      <alignment horizontal="center" vertical="center"/>
      <protection/>
    </xf>
    <xf numFmtId="0" fontId="4" fillId="34" borderId="19" xfId="33" applyFont="1" applyFill="1" applyBorder="1" applyAlignment="1">
      <alignment vertical="center" wrapText="1"/>
      <protection/>
    </xf>
    <xf numFmtId="0" fontId="4" fillId="34" borderId="11" xfId="33" applyFont="1" applyFill="1" applyBorder="1" applyAlignment="1">
      <alignment vertical="center" wrapText="1"/>
      <protection/>
    </xf>
    <xf numFmtId="0" fontId="4" fillId="34" borderId="12" xfId="33" applyFont="1" applyFill="1" applyBorder="1" applyAlignment="1">
      <alignment vertical="center"/>
      <protection/>
    </xf>
    <xf numFmtId="1" fontId="7" fillId="34" borderId="10" xfId="33" applyNumberFormat="1" applyFont="1" applyFill="1" applyBorder="1" applyAlignment="1">
      <alignment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vertical="center"/>
      <protection/>
    </xf>
    <xf numFmtId="1" fontId="7" fillId="34" borderId="10" xfId="33" applyNumberFormat="1" applyFont="1" applyFill="1" applyBorder="1" applyAlignment="1">
      <alignment horizontal="center" vertical="center"/>
      <protection/>
    </xf>
    <xf numFmtId="1" fontId="4" fillId="33" borderId="11" xfId="33" applyNumberFormat="1" applyFont="1" applyFill="1" applyBorder="1" applyAlignment="1">
      <alignment horizontal="center" vertical="center" wrapText="1"/>
      <protection/>
    </xf>
    <xf numFmtId="0" fontId="4" fillId="34" borderId="20" xfId="33" applyFont="1" applyFill="1" applyBorder="1" applyAlignment="1">
      <alignment vertical="center"/>
      <protection/>
    </xf>
    <xf numFmtId="0" fontId="1" fillId="0" borderId="21" xfId="33" applyFont="1" applyBorder="1" applyAlignment="1">
      <alignment vertical="center" wrapText="1"/>
      <protection/>
    </xf>
    <xf numFmtId="0" fontId="1" fillId="0" borderId="22" xfId="33" applyFont="1" applyBorder="1" applyAlignment="1">
      <alignment vertical="center" wrapText="1"/>
      <protection/>
    </xf>
    <xf numFmtId="0" fontId="1" fillId="0" borderId="15" xfId="33" applyFont="1" applyBorder="1" applyAlignment="1">
      <alignment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/>
      <protection/>
    </xf>
    <xf numFmtId="0" fontId="4" fillId="34" borderId="14" xfId="33" applyFont="1" applyFill="1" applyBorder="1" applyAlignment="1">
      <alignment horizontal="center" vertical="center"/>
      <protection/>
    </xf>
    <xf numFmtId="0" fontId="4" fillId="33" borderId="14" xfId="33" applyFont="1" applyFill="1" applyBorder="1" applyAlignment="1">
      <alignment horizontal="center" vertical="center"/>
      <protection/>
    </xf>
    <xf numFmtId="0" fontId="1" fillId="35" borderId="14" xfId="33" applyFont="1" applyFill="1" applyBorder="1" applyAlignment="1">
      <alignment horizontal="center" vertical="center"/>
      <protection/>
    </xf>
    <xf numFmtId="0" fontId="1" fillId="35" borderId="24" xfId="33" applyFont="1" applyFill="1" applyBorder="1" applyAlignment="1">
      <alignment horizontal="center" vertical="center"/>
      <protection/>
    </xf>
    <xf numFmtId="0" fontId="4" fillId="33" borderId="25" xfId="33" applyFont="1" applyFill="1" applyBorder="1" applyAlignment="1">
      <alignment vertical="center"/>
      <protection/>
    </xf>
    <xf numFmtId="0" fontId="1" fillId="0" borderId="14" xfId="33" applyFont="1" applyBorder="1" applyAlignment="1">
      <alignment vertical="center" wrapText="1"/>
      <protection/>
    </xf>
    <xf numFmtId="0" fontId="1" fillId="0" borderId="26" xfId="33" applyBorder="1" applyAlignment="1">
      <alignment horizontal="center" vertical="center" textRotation="90"/>
      <protection/>
    </xf>
    <xf numFmtId="0" fontId="1" fillId="0" borderId="21" xfId="33" applyFont="1" applyBorder="1" applyAlignment="1">
      <alignment horizontal="left" vertical="center" wrapText="1"/>
      <protection/>
    </xf>
    <xf numFmtId="1" fontId="1" fillId="0" borderId="27" xfId="33" applyNumberFormat="1" applyFont="1" applyBorder="1" applyAlignment="1">
      <alignment horizontal="center" vertical="center"/>
      <protection/>
    </xf>
    <xf numFmtId="1" fontId="1" fillId="0" borderId="22" xfId="33" applyNumberFormat="1" applyFont="1" applyBorder="1" applyAlignment="1">
      <alignment horizontal="center" vertical="center"/>
      <protection/>
    </xf>
    <xf numFmtId="173" fontId="4" fillId="34" borderId="22" xfId="33" applyNumberFormat="1" applyFont="1" applyFill="1" applyBorder="1" applyAlignment="1">
      <alignment horizontal="center" vertical="center"/>
      <protection/>
    </xf>
    <xf numFmtId="1" fontId="4" fillId="33" borderId="22" xfId="33" applyNumberFormat="1" applyFont="1" applyFill="1" applyBorder="1" applyAlignment="1">
      <alignment horizontal="center" vertical="center"/>
      <protection/>
    </xf>
    <xf numFmtId="173" fontId="8" fillId="35" borderId="22" xfId="33" applyNumberFormat="1" applyFont="1" applyFill="1" applyBorder="1" applyAlignment="1">
      <alignment horizontal="center" vertical="center"/>
      <protection/>
    </xf>
    <xf numFmtId="0" fontId="1" fillId="35" borderId="22" xfId="33" applyFont="1" applyFill="1" applyBorder="1" applyAlignment="1">
      <alignment horizontal="center" vertical="center"/>
      <protection/>
    </xf>
    <xf numFmtId="0" fontId="1" fillId="35" borderId="28" xfId="33" applyFont="1" applyFill="1" applyBorder="1" applyAlignment="1">
      <alignment horizontal="center" vertical="center"/>
      <protection/>
    </xf>
    <xf numFmtId="1" fontId="1" fillId="0" borderId="23" xfId="33" applyNumberFormat="1" applyFont="1" applyBorder="1" applyAlignment="1">
      <alignment horizontal="center" vertical="center"/>
      <protection/>
    </xf>
    <xf numFmtId="1" fontId="1" fillId="0" borderId="14" xfId="33" applyNumberFormat="1" applyFont="1" applyBorder="1" applyAlignment="1">
      <alignment horizontal="center" vertical="center"/>
      <protection/>
    </xf>
    <xf numFmtId="0" fontId="4" fillId="33" borderId="29" xfId="33" applyFont="1" applyFill="1" applyBorder="1" applyAlignment="1">
      <alignment horizontal="center" vertical="center"/>
      <protection/>
    </xf>
    <xf numFmtId="1" fontId="8" fillId="0" borderId="23" xfId="33" applyNumberFormat="1" applyFont="1" applyBorder="1" applyAlignment="1">
      <alignment horizontal="center" vertical="center"/>
      <protection/>
    </xf>
    <xf numFmtId="1" fontId="8" fillId="0" borderId="14" xfId="33" applyNumberFormat="1" applyFont="1" applyBorder="1" applyAlignment="1">
      <alignment horizontal="center" vertical="center"/>
      <protection/>
    </xf>
    <xf numFmtId="173" fontId="9" fillId="34" borderId="14" xfId="33" applyNumberFormat="1" applyFont="1" applyFill="1" applyBorder="1" applyAlignment="1">
      <alignment horizontal="center" vertical="center"/>
      <protection/>
    </xf>
    <xf numFmtId="173" fontId="8" fillId="35" borderId="14" xfId="33" applyNumberFormat="1" applyFont="1" applyFill="1" applyBorder="1" applyAlignment="1">
      <alignment horizontal="center" vertical="center"/>
      <protection/>
    </xf>
    <xf numFmtId="0" fontId="4" fillId="34" borderId="22" xfId="33" applyFont="1" applyFill="1" applyBorder="1" applyAlignment="1">
      <alignment horizontal="center" vertical="center"/>
      <protection/>
    </xf>
    <xf numFmtId="0" fontId="4" fillId="33" borderId="30" xfId="33" applyFont="1" applyFill="1" applyBorder="1" applyAlignment="1">
      <alignment vertical="center"/>
      <protection/>
    </xf>
    <xf numFmtId="0" fontId="10" fillId="0" borderId="22" xfId="33" applyFont="1" applyBorder="1" applyAlignment="1">
      <alignment vertical="center" wrapText="1"/>
      <protection/>
    </xf>
    <xf numFmtId="173" fontId="8" fillId="0" borderId="23" xfId="33" applyNumberFormat="1" applyFont="1" applyBorder="1" applyAlignment="1">
      <alignment horizontal="center" vertical="center"/>
      <protection/>
    </xf>
    <xf numFmtId="173" fontId="8" fillId="0" borderId="14" xfId="33" applyNumberFormat="1" applyFont="1" applyBorder="1" applyAlignment="1">
      <alignment horizontal="center" vertical="center"/>
      <protection/>
    </xf>
    <xf numFmtId="173" fontId="11" fillId="34" borderId="29" xfId="33" applyNumberFormat="1" applyFont="1" applyFill="1" applyBorder="1" applyAlignment="1">
      <alignment horizontal="center" vertical="center"/>
      <protection/>
    </xf>
    <xf numFmtId="0" fontId="11" fillId="33" borderId="29" xfId="33" applyFont="1" applyFill="1" applyBorder="1" applyAlignment="1">
      <alignment horizontal="center" vertical="center"/>
      <protection/>
    </xf>
    <xf numFmtId="173" fontId="8" fillId="35" borderId="29" xfId="33" applyNumberFormat="1" applyFont="1" applyFill="1" applyBorder="1" applyAlignment="1">
      <alignment horizontal="center" vertical="center"/>
      <protection/>
    </xf>
    <xf numFmtId="0" fontId="8" fillId="0" borderId="31" xfId="33" applyFont="1" applyBorder="1" applyAlignment="1">
      <alignment vertical="center"/>
      <protection/>
    </xf>
    <xf numFmtId="0" fontId="11" fillId="33" borderId="14" xfId="33" applyFont="1" applyFill="1" applyBorder="1" applyAlignment="1">
      <alignment horizontal="center" vertical="center"/>
      <protection/>
    </xf>
    <xf numFmtId="0" fontId="11" fillId="33" borderId="30" xfId="33" applyFont="1" applyFill="1" applyBorder="1" applyAlignment="1">
      <alignment vertical="center"/>
      <protection/>
    </xf>
    <xf numFmtId="0" fontId="4" fillId="34" borderId="29" xfId="33" applyFont="1" applyFill="1" applyBorder="1" applyAlignment="1">
      <alignment horizontal="center" vertical="center"/>
      <protection/>
    </xf>
    <xf numFmtId="0" fontId="1" fillId="35" borderId="29" xfId="33" applyFont="1" applyFill="1" applyBorder="1" applyAlignment="1">
      <alignment horizontal="center" vertical="center"/>
      <protection/>
    </xf>
    <xf numFmtId="0" fontId="8" fillId="0" borderId="15" xfId="33" applyFont="1" applyBorder="1" applyAlignment="1">
      <alignment vertical="center"/>
      <protection/>
    </xf>
    <xf numFmtId="173" fontId="11" fillId="34" borderId="17" xfId="33" applyNumberFormat="1" applyFont="1" applyFill="1" applyBorder="1" applyAlignment="1">
      <alignment horizontal="center" vertical="center"/>
      <protection/>
    </xf>
    <xf numFmtId="0" fontId="11" fillId="33" borderId="17" xfId="33" applyFont="1" applyFill="1" applyBorder="1" applyAlignment="1">
      <alignment horizontal="center" vertical="center"/>
      <protection/>
    </xf>
    <xf numFmtId="173" fontId="8" fillId="35" borderId="17" xfId="33" applyNumberFormat="1" applyFont="1" applyFill="1" applyBorder="1" applyAlignment="1">
      <alignment horizontal="center" vertical="center"/>
      <protection/>
    </xf>
    <xf numFmtId="0" fontId="11" fillId="33" borderId="25" xfId="33" applyFont="1" applyFill="1" applyBorder="1" applyAlignment="1">
      <alignment vertical="center"/>
      <protection/>
    </xf>
    <xf numFmtId="0" fontId="1" fillId="0" borderId="32" xfId="33" applyBorder="1">
      <alignment/>
      <protection/>
    </xf>
    <xf numFmtId="1" fontId="4" fillId="0" borderId="10" xfId="33" applyNumberFormat="1" applyFont="1" applyBorder="1" applyAlignment="1">
      <alignment horizontal="center" vertical="center"/>
      <protection/>
    </xf>
    <xf numFmtId="173" fontId="7" fillId="34" borderId="33" xfId="33" applyNumberFormat="1" applyFont="1" applyFill="1" applyBorder="1" applyAlignment="1">
      <alignment horizontal="center" vertical="center"/>
      <protection/>
    </xf>
    <xf numFmtId="1" fontId="4" fillId="33" borderId="34" xfId="33" applyNumberFormat="1" applyFont="1" applyFill="1" applyBorder="1" applyAlignment="1">
      <alignment horizontal="center" vertical="center"/>
      <protection/>
    </xf>
    <xf numFmtId="173" fontId="8" fillId="35" borderId="33" xfId="33" applyNumberFormat="1" applyFont="1" applyFill="1" applyBorder="1" applyAlignment="1">
      <alignment horizontal="center" vertical="center"/>
      <protection/>
    </xf>
    <xf numFmtId="0" fontId="7" fillId="34" borderId="11" xfId="33" applyFont="1" applyFill="1" applyBorder="1" applyAlignment="1">
      <alignment horizontal="center" vertical="center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0" fontId="4" fillId="35" borderId="11" xfId="33" applyFont="1" applyFill="1" applyBorder="1" applyAlignment="1">
      <alignment horizontal="center" vertical="center"/>
      <protection/>
    </xf>
    <xf numFmtId="0" fontId="4" fillId="35" borderId="35" xfId="33" applyFont="1" applyFill="1" applyBorder="1" applyAlignment="1">
      <alignment horizontal="center" vertical="center"/>
      <protection/>
    </xf>
    <xf numFmtId="0" fontId="4" fillId="33" borderId="20" xfId="33" applyFont="1" applyFill="1" applyBorder="1" applyAlignment="1">
      <alignment vertical="center"/>
      <protection/>
    </xf>
    <xf numFmtId="0" fontId="1" fillId="0" borderId="19" xfId="33" applyFont="1" applyBorder="1" applyAlignment="1">
      <alignment horizontal="center" textRotation="90" wrapText="1"/>
      <protection/>
    </xf>
    <xf numFmtId="0" fontId="1" fillId="36" borderId="11" xfId="33" applyFont="1" applyFill="1" applyBorder="1" applyAlignment="1">
      <alignment horizontal="center" vertical="center" textRotation="90" wrapText="1"/>
      <protection/>
    </xf>
    <xf numFmtId="0" fontId="1" fillId="0" borderId="35" xfId="33" applyFont="1" applyBorder="1" applyAlignment="1">
      <alignment horizontal="center" textRotation="90"/>
      <protection/>
    </xf>
    <xf numFmtId="0" fontId="5" fillId="36" borderId="14" xfId="33" applyFont="1" applyFill="1" applyBorder="1" applyAlignment="1">
      <alignment horizontal="center" vertical="center"/>
      <protection/>
    </xf>
    <xf numFmtId="0" fontId="5" fillId="0" borderId="24" xfId="33" applyFont="1" applyBorder="1" applyAlignment="1">
      <alignment horizontal="center" vertical="center"/>
      <protection/>
    </xf>
    <xf numFmtId="0" fontId="5" fillId="36" borderId="17" xfId="33" applyFont="1" applyFill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4" fillId="34" borderId="37" xfId="33" applyFont="1" applyFill="1" applyBorder="1" applyAlignment="1">
      <alignment vertical="center" wrapText="1"/>
      <protection/>
    </xf>
    <xf numFmtId="0" fontId="4" fillId="34" borderId="38" xfId="33" applyFont="1" applyFill="1" applyBorder="1" applyAlignment="1">
      <alignment vertical="center" wrapText="1"/>
      <protection/>
    </xf>
    <xf numFmtId="1" fontId="4" fillId="34" borderId="10" xfId="33" applyNumberFormat="1" applyFont="1" applyFill="1" applyBorder="1" applyAlignment="1">
      <alignment horizontal="center" vertical="center"/>
      <protection/>
    </xf>
    <xf numFmtId="1" fontId="4" fillId="36" borderId="10" xfId="33" applyNumberFormat="1" applyFont="1" applyFill="1" applyBorder="1" applyAlignment="1">
      <alignment horizontal="center" vertical="center"/>
      <protection/>
    </xf>
    <xf numFmtId="1" fontId="1" fillId="35" borderId="11" xfId="33" applyNumberFormat="1" applyFill="1" applyBorder="1" applyAlignment="1">
      <alignment horizontal="center" vertical="center"/>
      <protection/>
    </xf>
    <xf numFmtId="1" fontId="4" fillId="34" borderId="39" xfId="33" applyNumberFormat="1" applyFont="1" applyFill="1" applyBorder="1" applyAlignment="1">
      <alignment horizontal="center" vertical="center"/>
      <protection/>
    </xf>
    <xf numFmtId="1" fontId="4" fillId="33" borderId="20" xfId="33" applyNumberFormat="1" applyFont="1" applyFill="1" applyBorder="1">
      <alignment/>
      <protection/>
    </xf>
    <xf numFmtId="0" fontId="1" fillId="0" borderId="37" xfId="33" applyFont="1" applyFill="1" applyBorder="1" applyAlignment="1">
      <alignment horizontal="left" vertical="center" wrapText="1"/>
      <protection/>
    </xf>
    <xf numFmtId="0" fontId="1" fillId="0" borderId="33" xfId="33" applyFont="1" applyFill="1" applyBorder="1" applyAlignment="1">
      <alignment horizontal="left" vertical="center" wrapText="1"/>
      <protection/>
    </xf>
    <xf numFmtId="0" fontId="1" fillId="0" borderId="40" xfId="33" applyFont="1" applyBorder="1" applyAlignment="1">
      <alignment vertical="center"/>
      <protection/>
    </xf>
    <xf numFmtId="1" fontId="1" fillId="0" borderId="34" xfId="33" applyNumberFormat="1" applyBorder="1" applyAlignment="1">
      <alignment horizontal="center" vertical="center"/>
      <protection/>
    </xf>
    <xf numFmtId="1" fontId="1" fillId="0" borderId="29" xfId="33" applyNumberFormat="1" applyBorder="1" applyAlignment="1">
      <alignment horizontal="center" vertical="center"/>
      <protection/>
    </xf>
    <xf numFmtId="1" fontId="1" fillId="0" borderId="34" xfId="33" applyNumberFormat="1" applyFont="1" applyFill="1" applyBorder="1" applyAlignment="1">
      <alignment horizontal="center" vertical="center"/>
      <protection/>
    </xf>
    <xf numFmtId="1" fontId="12" fillId="0" borderId="34" xfId="33" applyNumberFormat="1" applyFont="1" applyFill="1" applyBorder="1" applyAlignment="1">
      <alignment horizontal="center" vertical="center"/>
      <protection/>
    </xf>
    <xf numFmtId="1" fontId="4" fillId="34" borderId="34" xfId="33" applyNumberFormat="1" applyFont="1" applyFill="1" applyBorder="1" applyAlignment="1">
      <alignment horizontal="center" vertical="center"/>
      <protection/>
    </xf>
    <xf numFmtId="1" fontId="1" fillId="35" borderId="29" xfId="33" applyNumberFormat="1" applyFill="1" applyBorder="1" applyAlignment="1">
      <alignment horizontal="center" vertical="center"/>
      <protection/>
    </xf>
    <xf numFmtId="1" fontId="13" fillId="0" borderId="34" xfId="33" applyNumberFormat="1" applyFont="1" applyFill="1" applyBorder="1" applyAlignment="1">
      <alignment horizontal="center" vertical="center"/>
      <protection/>
    </xf>
    <xf numFmtId="1" fontId="13" fillId="37" borderId="34" xfId="33" applyNumberFormat="1" applyFont="1" applyFill="1" applyBorder="1" applyAlignment="1">
      <alignment horizontal="center" vertical="center"/>
      <protection/>
    </xf>
    <xf numFmtId="1" fontId="9" fillId="34" borderId="34" xfId="33" applyNumberFormat="1" applyFont="1" applyFill="1" applyBorder="1" applyAlignment="1">
      <alignment horizontal="center" vertical="center"/>
      <protection/>
    </xf>
    <xf numFmtId="1" fontId="4" fillId="36" borderId="34" xfId="33" applyNumberFormat="1" applyFont="1" applyFill="1" applyBorder="1" applyAlignment="1">
      <alignment horizontal="center" vertical="center"/>
      <protection/>
    </xf>
    <xf numFmtId="1" fontId="13" fillId="35" borderId="34" xfId="33" applyNumberFormat="1" applyFont="1" applyFill="1" applyBorder="1" applyAlignment="1">
      <alignment horizontal="center" vertical="center"/>
      <protection/>
    </xf>
    <xf numFmtId="1" fontId="13" fillId="35" borderId="41" xfId="33" applyNumberFormat="1" applyFont="1" applyFill="1" applyBorder="1" applyAlignment="1">
      <alignment horizontal="center" vertical="center"/>
      <protection/>
    </xf>
    <xf numFmtId="0" fontId="4" fillId="0" borderId="0" xfId="33" applyFont="1">
      <alignment/>
      <protection/>
    </xf>
    <xf numFmtId="1" fontId="1" fillId="0" borderId="23" xfId="33" applyNumberFormat="1" applyBorder="1" applyAlignment="1">
      <alignment horizontal="center" vertical="center"/>
      <protection/>
    </xf>
    <xf numFmtId="1" fontId="1" fillId="0" borderId="14" xfId="33" applyNumberFormat="1" applyBorder="1" applyAlignment="1">
      <alignment horizontal="center" vertical="center"/>
      <protection/>
    </xf>
    <xf numFmtId="1" fontId="4" fillId="34" borderId="14" xfId="33" applyNumberFormat="1" applyFont="1" applyFill="1" applyBorder="1" applyAlignment="1">
      <alignment horizontal="center" vertical="center"/>
      <protection/>
    </xf>
    <xf numFmtId="1" fontId="4" fillId="33" borderId="23" xfId="33" applyNumberFormat="1" applyFont="1" applyFill="1" applyBorder="1" applyAlignment="1">
      <alignment horizontal="center" vertical="center"/>
      <protection/>
    </xf>
    <xf numFmtId="1" fontId="1" fillId="35" borderId="14" xfId="33" applyNumberFormat="1" applyFill="1" applyBorder="1" applyAlignment="1">
      <alignment horizontal="center" vertical="center"/>
      <protection/>
    </xf>
    <xf numFmtId="1" fontId="1" fillId="0" borderId="14" xfId="33" applyNumberFormat="1" applyFill="1" applyBorder="1" applyAlignment="1">
      <alignment horizontal="center" vertical="center"/>
      <protection/>
    </xf>
    <xf numFmtId="1" fontId="1" fillId="37" borderId="14" xfId="33" applyNumberFormat="1" applyFill="1" applyBorder="1" applyAlignment="1">
      <alignment horizontal="center" vertical="center"/>
      <protection/>
    </xf>
    <xf numFmtId="1" fontId="7" fillId="33" borderId="14" xfId="33" applyNumberFormat="1" applyFont="1" applyFill="1" applyBorder="1" applyAlignment="1">
      <alignment horizontal="center" vertical="center"/>
      <protection/>
    </xf>
    <xf numFmtId="1" fontId="1" fillId="35" borderId="24" xfId="33" applyNumberFormat="1" applyFill="1" applyBorder="1" applyAlignment="1">
      <alignment horizontal="center" vertical="center"/>
      <protection/>
    </xf>
    <xf numFmtId="0" fontId="1" fillId="0" borderId="13" xfId="33" applyFont="1" applyBorder="1" applyAlignment="1">
      <alignment horizontal="left" vertical="center" wrapText="1"/>
      <protection/>
    </xf>
    <xf numFmtId="1" fontId="4" fillId="34" borderId="19" xfId="33" applyNumberFormat="1" applyFont="1" applyFill="1" applyBorder="1" applyAlignment="1">
      <alignment horizontal="center" vertical="center"/>
      <protection/>
    </xf>
    <xf numFmtId="1" fontId="4" fillId="34" borderId="11" xfId="33" applyNumberFormat="1" applyFont="1" applyFill="1" applyBorder="1" applyAlignment="1">
      <alignment horizontal="center" vertical="center"/>
      <protection/>
    </xf>
    <xf numFmtId="1" fontId="8" fillId="35" borderId="11" xfId="33" applyNumberFormat="1" applyFont="1" applyFill="1" applyBorder="1" applyAlignment="1">
      <alignment horizontal="center" vertical="center"/>
      <protection/>
    </xf>
    <xf numFmtId="1" fontId="4" fillId="34" borderId="12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vertical="center" wrapText="1"/>
      <protection/>
    </xf>
    <xf numFmtId="1" fontId="4" fillId="0" borderId="19" xfId="33" applyNumberFormat="1" applyFont="1" applyFill="1" applyBorder="1" applyAlignment="1">
      <alignment horizontal="center" vertical="center"/>
      <protection/>
    </xf>
    <xf numFmtId="1" fontId="4" fillId="0" borderId="10" xfId="33" applyNumberFormat="1" applyFont="1" applyFill="1" applyBorder="1" applyAlignment="1">
      <alignment horizontal="center" vertical="center"/>
      <protection/>
    </xf>
    <xf numFmtId="1" fontId="1" fillId="0" borderId="29" xfId="33" applyNumberFormat="1" applyFill="1" applyBorder="1" applyAlignment="1">
      <alignment horizontal="center" vertical="center"/>
      <protection/>
    </xf>
    <xf numFmtId="1" fontId="1" fillId="37" borderId="29" xfId="33" applyNumberFormat="1" applyFill="1" applyBorder="1" applyAlignment="1">
      <alignment horizontal="center" vertical="center"/>
      <protection/>
    </xf>
    <xf numFmtId="0" fontId="1" fillId="0" borderId="33" xfId="33" applyFont="1" applyBorder="1" applyAlignment="1">
      <alignment vertical="center" wrapText="1"/>
      <protection/>
    </xf>
    <xf numFmtId="1" fontId="1" fillId="0" borderId="43" xfId="33" applyNumberFormat="1" applyBorder="1" applyAlignment="1">
      <alignment horizontal="center" vertical="center"/>
      <protection/>
    </xf>
    <xf numFmtId="1" fontId="4" fillId="34" borderId="29" xfId="33" applyNumberFormat="1" applyFont="1" applyFill="1" applyBorder="1" applyAlignment="1">
      <alignment horizontal="center" vertical="center"/>
      <protection/>
    </xf>
    <xf numFmtId="1" fontId="7" fillId="33" borderId="29" xfId="33" applyNumberFormat="1" applyFont="1" applyFill="1" applyBorder="1" applyAlignment="1">
      <alignment horizontal="center" vertical="center"/>
      <protection/>
    </xf>
    <xf numFmtId="1" fontId="8" fillId="35" borderId="29" xfId="33" applyNumberFormat="1" applyFont="1" applyFill="1" applyBorder="1" applyAlignment="1">
      <alignment horizontal="center" vertical="center"/>
      <protection/>
    </xf>
    <xf numFmtId="1" fontId="1" fillId="35" borderId="40" xfId="33" applyNumberFormat="1" applyFill="1" applyBorder="1" applyAlignment="1">
      <alignment horizontal="center" vertical="center"/>
      <protection/>
    </xf>
    <xf numFmtId="1" fontId="1" fillId="0" borderId="13" xfId="33" applyNumberFormat="1" applyBorder="1" applyAlignment="1">
      <alignment horizontal="center" vertical="center"/>
      <protection/>
    </xf>
    <xf numFmtId="1" fontId="8" fillId="35" borderId="14" xfId="33" applyNumberFormat="1" applyFont="1" applyFill="1" applyBorder="1" applyAlignment="1">
      <alignment horizontal="center" vertical="center"/>
      <protection/>
    </xf>
    <xf numFmtId="1" fontId="1" fillId="35" borderId="15" xfId="33" applyNumberFormat="1" applyFill="1" applyBorder="1" applyAlignment="1">
      <alignment horizontal="center" vertical="center"/>
      <protection/>
    </xf>
    <xf numFmtId="1" fontId="8" fillId="0" borderId="13" xfId="33" applyNumberFormat="1" applyFont="1" applyBorder="1" applyAlignment="1">
      <alignment horizontal="center" vertical="center"/>
      <protection/>
    </xf>
    <xf numFmtId="1" fontId="14" fillId="33" borderId="14" xfId="33" applyNumberFormat="1" applyFont="1" applyFill="1" applyBorder="1" applyAlignment="1">
      <alignment horizontal="center" vertical="center"/>
      <protection/>
    </xf>
    <xf numFmtId="1" fontId="8" fillId="0" borderId="22" xfId="33" applyNumberFormat="1" applyFont="1" applyFill="1" applyBorder="1" applyAlignment="1">
      <alignment horizontal="center" vertical="center"/>
      <protection/>
    </xf>
    <xf numFmtId="1" fontId="13" fillId="33" borderId="23" xfId="33" applyNumberFormat="1" applyFont="1" applyFill="1" applyBorder="1" applyAlignment="1">
      <alignment horizontal="center" vertical="center"/>
      <protection/>
    </xf>
    <xf numFmtId="1" fontId="4" fillId="34" borderId="35" xfId="33" applyNumberFormat="1" applyFont="1" applyFill="1" applyBorder="1" applyAlignment="1">
      <alignment horizontal="center" vertical="center"/>
      <protection/>
    </xf>
    <xf numFmtId="1" fontId="7" fillId="33" borderId="11" xfId="33" applyNumberFormat="1" applyFont="1" applyFill="1" applyBorder="1" applyAlignment="1">
      <alignment horizontal="center" vertical="center"/>
      <protection/>
    </xf>
    <xf numFmtId="0" fontId="4" fillId="35" borderId="37" xfId="33" applyFont="1" applyFill="1" applyBorder="1" applyAlignment="1">
      <alignment vertical="center" wrapText="1"/>
      <protection/>
    </xf>
    <xf numFmtId="0" fontId="4" fillId="35" borderId="38" xfId="33" applyFont="1" applyFill="1" applyBorder="1" applyAlignment="1">
      <alignment vertical="center" wrapText="1"/>
      <protection/>
    </xf>
    <xf numFmtId="0" fontId="4" fillId="35" borderId="12" xfId="33" applyFont="1" applyFill="1" applyBorder="1" applyAlignment="1">
      <alignment vertical="center"/>
      <protection/>
    </xf>
    <xf numFmtId="1" fontId="4" fillId="35" borderId="10" xfId="33" applyNumberFormat="1" applyFont="1" applyFill="1" applyBorder="1" applyAlignment="1">
      <alignment horizontal="center" vertical="center"/>
      <protection/>
    </xf>
    <xf numFmtId="1" fontId="4" fillId="35" borderId="11" xfId="33" applyNumberFormat="1" applyFont="1" applyFill="1" applyBorder="1" applyAlignment="1">
      <alignment horizontal="center" vertical="center"/>
      <protection/>
    </xf>
    <xf numFmtId="1" fontId="4" fillId="35" borderId="35" xfId="33" applyNumberFormat="1" applyFont="1" applyFill="1" applyBorder="1" applyAlignment="1">
      <alignment horizontal="center" vertical="center"/>
      <protection/>
    </xf>
    <xf numFmtId="1" fontId="4" fillId="35" borderId="14" xfId="33" applyNumberFormat="1" applyFont="1" applyFill="1" applyBorder="1" applyAlignment="1">
      <alignment horizontal="center" vertical="center"/>
      <protection/>
    </xf>
    <xf numFmtId="1" fontId="4" fillId="35" borderId="24" xfId="33" applyNumberFormat="1" applyFont="1" applyFill="1" applyBorder="1" applyAlignment="1">
      <alignment horizontal="center" vertical="center"/>
      <protection/>
    </xf>
    <xf numFmtId="0" fontId="13" fillId="35" borderId="18" xfId="33" applyFont="1" applyFill="1" applyBorder="1" applyAlignment="1">
      <alignment vertical="center"/>
      <protection/>
    </xf>
    <xf numFmtId="1" fontId="13" fillId="35" borderId="44" xfId="33" applyNumberFormat="1" applyFont="1" applyFill="1" applyBorder="1" applyAlignment="1">
      <alignment horizontal="center" vertical="center"/>
      <protection/>
    </xf>
    <xf numFmtId="1" fontId="13" fillId="35" borderId="17" xfId="33" applyNumberFormat="1" applyFont="1" applyFill="1" applyBorder="1" applyAlignment="1">
      <alignment horizontal="center" vertical="center"/>
      <protection/>
    </xf>
    <xf numFmtId="1" fontId="15" fillId="33" borderId="17" xfId="33" applyNumberFormat="1" applyFont="1" applyFill="1" applyBorder="1" applyAlignment="1">
      <alignment horizontal="center" vertical="center"/>
      <protection/>
    </xf>
    <xf numFmtId="1" fontId="16" fillId="35" borderId="17" xfId="33" applyNumberFormat="1" applyFont="1" applyFill="1" applyBorder="1" applyAlignment="1">
      <alignment horizontal="center" vertical="center"/>
      <protection/>
    </xf>
    <xf numFmtId="1" fontId="4" fillId="35" borderId="17" xfId="33" applyNumberFormat="1" applyFont="1" applyFill="1" applyBorder="1" applyAlignment="1">
      <alignment horizontal="center" vertical="center"/>
      <protection/>
    </xf>
    <xf numFmtId="1" fontId="13" fillId="36" borderId="17" xfId="33" applyNumberFormat="1" applyFont="1" applyFill="1" applyBorder="1" applyAlignment="1">
      <alignment horizontal="center" vertical="center"/>
      <protection/>
    </xf>
    <xf numFmtId="1" fontId="4" fillId="35" borderId="36" xfId="33" applyNumberFormat="1" applyFont="1" applyFill="1" applyBorder="1" applyAlignment="1">
      <alignment horizontal="center" vertical="center"/>
      <protection/>
    </xf>
    <xf numFmtId="1" fontId="4" fillId="38" borderId="34" xfId="33" applyNumberFormat="1" applyFont="1" applyFill="1" applyBorder="1" applyAlignment="1">
      <alignment horizontal="center" vertical="center"/>
      <protection/>
    </xf>
    <xf numFmtId="1" fontId="4" fillId="38" borderId="29" xfId="33" applyNumberFormat="1" applyFont="1" applyFill="1" applyBorder="1" applyAlignment="1">
      <alignment horizontal="center" vertical="center"/>
      <protection/>
    </xf>
    <xf numFmtId="1" fontId="7" fillId="36" borderId="29" xfId="33" applyNumberFormat="1" applyFont="1" applyFill="1" applyBorder="1" applyAlignment="1">
      <alignment horizontal="center" vertical="center"/>
      <protection/>
    </xf>
    <xf numFmtId="1" fontId="4" fillId="35" borderId="29" xfId="33" applyNumberFormat="1" applyFont="1" applyFill="1" applyBorder="1" applyAlignment="1">
      <alignment horizontal="center" vertical="center"/>
      <protection/>
    </xf>
    <xf numFmtId="1" fontId="4" fillId="35" borderId="45" xfId="33" applyNumberFormat="1" applyFont="1" applyFill="1" applyBorder="1" applyAlignment="1">
      <alignment horizontal="center" vertical="center"/>
      <protection/>
    </xf>
    <xf numFmtId="1" fontId="1" fillId="34" borderId="14" xfId="33" applyNumberFormat="1" applyFont="1" applyFill="1" applyBorder="1" applyAlignment="1">
      <alignment horizontal="center" vertical="center"/>
      <protection/>
    </xf>
    <xf numFmtId="1" fontId="17" fillId="33" borderId="14" xfId="33" applyNumberFormat="1" applyFont="1" applyFill="1" applyBorder="1" applyAlignment="1">
      <alignment horizontal="center" vertical="center"/>
      <protection/>
    </xf>
    <xf numFmtId="0" fontId="1" fillId="0" borderId="22" xfId="33" applyFont="1" applyBorder="1" applyAlignment="1">
      <alignment horizontal="left" vertical="center" wrapText="1"/>
      <protection/>
    </xf>
    <xf numFmtId="1" fontId="8" fillId="0" borderId="27" xfId="33" applyNumberFormat="1" applyFont="1" applyBorder="1" applyAlignment="1">
      <alignment horizontal="center" vertical="center"/>
      <protection/>
    </xf>
    <xf numFmtId="1" fontId="4" fillId="34" borderId="22" xfId="33" applyNumberFormat="1" applyFont="1" applyFill="1" applyBorder="1" applyAlignment="1">
      <alignment horizontal="center" vertical="center"/>
      <protection/>
    </xf>
    <xf numFmtId="1" fontId="18" fillId="33" borderId="22" xfId="33" applyNumberFormat="1" applyFont="1" applyFill="1" applyBorder="1" applyAlignment="1">
      <alignment horizontal="center" vertical="center"/>
      <protection/>
    </xf>
    <xf numFmtId="1" fontId="4" fillId="35" borderId="22" xfId="33" applyNumberFormat="1" applyFont="1" applyFill="1" applyBorder="1" applyAlignment="1">
      <alignment horizontal="center" vertical="center"/>
      <protection/>
    </xf>
    <xf numFmtId="1" fontId="1" fillId="0" borderId="22" xfId="33" applyNumberFormat="1" applyFill="1" applyBorder="1" applyAlignment="1">
      <alignment horizontal="center" vertical="center"/>
      <protection/>
    </xf>
    <xf numFmtId="1" fontId="1" fillId="37" borderId="22" xfId="33" applyNumberFormat="1" applyFill="1" applyBorder="1" applyAlignment="1">
      <alignment horizontal="center" vertical="center"/>
      <protection/>
    </xf>
    <xf numFmtId="1" fontId="1" fillId="33" borderId="14" xfId="33" applyNumberFormat="1" applyFont="1" applyFill="1" applyBorder="1" applyAlignment="1">
      <alignment horizontal="center" vertical="center"/>
      <protection/>
    </xf>
    <xf numFmtId="1" fontId="17" fillId="33" borderId="22" xfId="33" applyNumberFormat="1" applyFont="1" applyFill="1" applyBorder="1" applyAlignment="1">
      <alignment horizontal="center" vertical="center"/>
      <protection/>
    </xf>
    <xf numFmtId="0" fontId="4" fillId="0" borderId="32" xfId="33" applyFont="1" applyBorder="1" applyAlignment="1">
      <alignment horizontal="center" vertical="center" textRotation="90"/>
      <protection/>
    </xf>
    <xf numFmtId="0" fontId="1" fillId="0" borderId="31" xfId="33" applyFont="1" applyBorder="1" applyAlignment="1">
      <alignment vertical="center"/>
      <protection/>
    </xf>
    <xf numFmtId="1" fontId="1" fillId="0" borderId="27" xfId="33" applyNumberFormat="1" applyBorder="1" applyAlignment="1">
      <alignment horizontal="center" vertical="center"/>
      <protection/>
    </xf>
    <xf numFmtId="1" fontId="1" fillId="0" borderId="22" xfId="33" applyNumberFormat="1" applyBorder="1" applyAlignment="1">
      <alignment horizontal="center" vertical="center"/>
      <protection/>
    </xf>
    <xf numFmtId="1" fontId="4" fillId="35" borderId="31" xfId="33" applyNumberFormat="1" applyFont="1" applyFill="1" applyBorder="1" applyAlignment="1">
      <alignment horizontal="center" vertical="center"/>
      <protection/>
    </xf>
    <xf numFmtId="0" fontId="4" fillId="0" borderId="46" xfId="33" applyFont="1" applyBorder="1" applyAlignment="1">
      <alignment horizontal="center" vertical="center" textRotation="90"/>
      <protection/>
    </xf>
    <xf numFmtId="0" fontId="1" fillId="0" borderId="16" xfId="33" applyFont="1" applyBorder="1" applyAlignment="1">
      <alignment vertical="center" wrapText="1"/>
      <protection/>
    </xf>
    <xf numFmtId="0" fontId="1" fillId="0" borderId="17" xfId="33" applyFont="1" applyBorder="1" applyAlignment="1">
      <alignment vertical="center" wrapText="1"/>
      <protection/>
    </xf>
    <xf numFmtId="0" fontId="1" fillId="0" borderId="18" xfId="33" applyFont="1" applyBorder="1" applyAlignment="1">
      <alignment vertical="center"/>
      <protection/>
    </xf>
    <xf numFmtId="1" fontId="1" fillId="0" borderId="44" xfId="33" applyNumberFormat="1" applyBorder="1" applyAlignment="1">
      <alignment horizontal="center" vertical="center"/>
      <protection/>
    </xf>
    <xf numFmtId="1" fontId="1" fillId="0" borderId="17" xfId="33" applyNumberFormat="1" applyBorder="1" applyAlignment="1">
      <alignment horizontal="center" vertical="center"/>
      <protection/>
    </xf>
    <xf numFmtId="1" fontId="4" fillId="34" borderId="17" xfId="33" applyNumberFormat="1" applyFont="1" applyFill="1" applyBorder="1" applyAlignment="1">
      <alignment horizontal="center" vertical="center"/>
      <protection/>
    </xf>
    <xf numFmtId="1" fontId="7" fillId="33" borderId="17" xfId="33" applyNumberFormat="1" applyFont="1" applyFill="1" applyBorder="1" applyAlignment="1">
      <alignment horizontal="center" vertical="center"/>
      <protection/>
    </xf>
    <xf numFmtId="1" fontId="1" fillId="37" borderId="17" xfId="33" applyNumberFormat="1" applyFill="1" applyBorder="1" applyAlignment="1">
      <alignment horizontal="center" vertical="center"/>
      <protection/>
    </xf>
    <xf numFmtId="1" fontId="13" fillId="33" borderId="14" xfId="33" applyNumberFormat="1" applyFont="1" applyFill="1" applyBorder="1" applyAlignment="1">
      <alignment horizontal="center" vertical="center"/>
      <protection/>
    </xf>
    <xf numFmtId="0" fontId="4" fillId="0" borderId="40" xfId="33" applyFont="1" applyBorder="1" applyAlignment="1">
      <alignment vertical="center"/>
      <protection/>
    </xf>
    <xf numFmtId="1" fontId="4" fillId="0" borderId="34" xfId="33" applyNumberFormat="1" applyFont="1" applyBorder="1" applyAlignment="1">
      <alignment horizontal="center" vertical="center"/>
      <protection/>
    </xf>
    <xf numFmtId="1" fontId="4" fillId="37" borderId="34" xfId="33" applyNumberFormat="1" applyFont="1" applyFill="1" applyBorder="1" applyAlignment="1">
      <alignment horizontal="center" vertical="center"/>
      <protection/>
    </xf>
    <xf numFmtId="0" fontId="13" fillId="0" borderId="15" xfId="33" applyFont="1" applyBorder="1" applyAlignment="1">
      <alignment vertical="center"/>
      <protection/>
    </xf>
    <xf numFmtId="1" fontId="13" fillId="0" borderId="23" xfId="33" applyNumberFormat="1" applyFont="1" applyBorder="1" applyAlignment="1">
      <alignment horizontal="center" vertical="center"/>
      <protection/>
    </xf>
    <xf numFmtId="1" fontId="13" fillId="37" borderId="23" xfId="33" applyNumberFormat="1" applyFont="1" applyFill="1" applyBorder="1" applyAlignment="1">
      <alignment horizontal="center" vertical="center"/>
      <protection/>
    </xf>
    <xf numFmtId="1" fontId="1" fillId="36" borderId="14" xfId="33" applyNumberFormat="1" applyFill="1" applyBorder="1" applyAlignment="1">
      <alignment horizontal="center" vertical="center"/>
      <protection/>
    </xf>
    <xf numFmtId="1" fontId="1" fillId="36" borderId="22" xfId="33" applyNumberFormat="1" applyFill="1" applyBorder="1" applyAlignment="1">
      <alignment horizontal="center" vertical="center"/>
      <protection/>
    </xf>
    <xf numFmtId="1" fontId="4" fillId="36" borderId="22" xfId="33" applyNumberFormat="1" applyFont="1" applyFill="1" applyBorder="1" applyAlignment="1">
      <alignment horizontal="center" vertical="center"/>
      <protection/>
    </xf>
    <xf numFmtId="1" fontId="4" fillId="35" borderId="28" xfId="33" applyNumberFormat="1" applyFont="1" applyFill="1" applyBorder="1" applyAlignment="1">
      <alignment horizontal="center" vertical="center"/>
      <protection/>
    </xf>
    <xf numFmtId="0" fontId="4" fillId="0" borderId="14" xfId="33" applyFont="1" applyBorder="1" applyAlignment="1">
      <alignment horizontal="center" vertical="center" textRotation="90"/>
      <protection/>
    </xf>
    <xf numFmtId="1" fontId="4" fillId="0" borderId="44" xfId="33" applyNumberFormat="1" applyFont="1" applyBorder="1" applyAlignment="1">
      <alignment horizontal="center" vertical="center"/>
      <protection/>
    </xf>
    <xf numFmtId="1" fontId="4" fillId="35" borderId="18" xfId="33" applyNumberFormat="1" applyFont="1" applyFill="1" applyBorder="1" applyAlignment="1">
      <alignment horizontal="center" vertical="center"/>
      <protection/>
    </xf>
    <xf numFmtId="1" fontId="4" fillId="33" borderId="47" xfId="33" applyNumberFormat="1" applyFont="1" applyFill="1" applyBorder="1" applyAlignment="1">
      <alignment vertical="center"/>
      <protection/>
    </xf>
    <xf numFmtId="0" fontId="4" fillId="36" borderId="11" xfId="33" applyFont="1" applyFill="1" applyBorder="1" applyAlignment="1">
      <alignment horizontal="center" vertical="center" textRotation="90" wrapText="1"/>
      <protection/>
    </xf>
    <xf numFmtId="0" fontId="5" fillId="0" borderId="23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5" fillId="0" borderId="49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vertical="top" wrapText="1"/>
      <protection/>
    </xf>
    <xf numFmtId="1" fontId="4" fillId="35" borderId="14" xfId="33" applyNumberFormat="1" applyFont="1" applyFill="1" applyBorder="1">
      <alignment/>
      <protection/>
    </xf>
    <xf numFmtId="1" fontId="1" fillId="0" borderId="23" xfId="33" applyNumberFormat="1" applyFill="1" applyBorder="1" applyAlignment="1">
      <alignment horizontal="center" vertical="center"/>
      <protection/>
    </xf>
    <xf numFmtId="1" fontId="1" fillId="0" borderId="14" xfId="33" applyNumberFormat="1" applyBorder="1">
      <alignment/>
      <protection/>
    </xf>
    <xf numFmtId="1" fontId="1" fillId="0" borderId="24" xfId="33" applyNumberFormat="1" applyBorder="1">
      <alignment/>
      <protection/>
    </xf>
    <xf numFmtId="1" fontId="7" fillId="33" borderId="25" xfId="33" applyNumberFormat="1" applyFont="1" applyFill="1" applyBorder="1" applyAlignment="1">
      <alignment horizontal="center" vertical="center"/>
      <protection/>
    </xf>
    <xf numFmtId="1" fontId="4" fillId="34" borderId="14" xfId="33" applyNumberFormat="1" applyFont="1" applyFill="1" applyBorder="1">
      <alignment/>
      <protection/>
    </xf>
    <xf numFmtId="0" fontId="1" fillId="0" borderId="14" xfId="33" applyFont="1" applyBorder="1" applyAlignment="1">
      <alignment horizontal="left" vertical="center" wrapText="1"/>
      <protection/>
    </xf>
    <xf numFmtId="0" fontId="1" fillId="0" borderId="14" xfId="33" applyFont="1" applyBorder="1" applyAlignment="1">
      <alignment horizontal="left" vertical="top" wrapText="1"/>
      <protection/>
    </xf>
    <xf numFmtId="1" fontId="4" fillId="35" borderId="11" xfId="33" applyNumberFormat="1" applyFont="1" applyFill="1" applyBorder="1">
      <alignment/>
      <protection/>
    </xf>
    <xf numFmtId="1" fontId="4" fillId="35" borderId="29" xfId="33" applyNumberFormat="1" applyFont="1" applyFill="1" applyBorder="1">
      <alignment/>
      <protection/>
    </xf>
    <xf numFmtId="0" fontId="4" fillId="0" borderId="42" xfId="33" applyFont="1" applyBorder="1" applyAlignment="1">
      <alignment vertical="center" wrapText="1"/>
      <protection/>
    </xf>
    <xf numFmtId="0" fontId="4" fillId="0" borderId="33" xfId="33" applyFont="1" applyBorder="1" applyAlignment="1">
      <alignment vertical="center" wrapText="1"/>
      <protection/>
    </xf>
    <xf numFmtId="1" fontId="4" fillId="0" borderId="23" xfId="33" applyNumberFormat="1" applyFont="1" applyFill="1" applyBorder="1" applyAlignment="1">
      <alignment horizontal="center" vertical="center"/>
      <protection/>
    </xf>
    <xf numFmtId="1" fontId="4" fillId="0" borderId="29" xfId="33" applyNumberFormat="1" applyFont="1" applyBorder="1">
      <alignment/>
      <protection/>
    </xf>
    <xf numFmtId="1" fontId="4" fillId="0" borderId="45" xfId="33" applyNumberFormat="1" applyFont="1" applyBorder="1">
      <alignment/>
      <protection/>
    </xf>
    <xf numFmtId="1" fontId="1" fillId="0" borderId="23" xfId="33" applyNumberFormat="1" applyBorder="1" applyAlignment="1">
      <alignment horizontal="center"/>
      <protection/>
    </xf>
    <xf numFmtId="1" fontId="1" fillId="0" borderId="14" xfId="33" applyNumberFormat="1" applyBorder="1" applyAlignment="1">
      <alignment horizontal="center"/>
      <protection/>
    </xf>
    <xf numFmtId="0" fontId="4" fillId="0" borderId="37" xfId="33" applyFont="1" applyBorder="1" applyAlignment="1">
      <alignment vertical="center" wrapText="1"/>
      <protection/>
    </xf>
    <xf numFmtId="0" fontId="4" fillId="0" borderId="38" xfId="33" applyFont="1" applyBorder="1" applyAlignment="1">
      <alignment vertical="top" wrapText="1"/>
      <protection/>
    </xf>
    <xf numFmtId="0" fontId="4" fillId="0" borderId="12" xfId="33" applyFont="1" applyBorder="1" applyAlignment="1">
      <alignment vertical="center"/>
      <protection/>
    </xf>
    <xf numFmtId="1" fontId="4" fillId="0" borderId="11" xfId="33" applyNumberFormat="1" applyFont="1" applyBorder="1">
      <alignment/>
      <protection/>
    </xf>
    <xf numFmtId="1" fontId="4" fillId="0" borderId="35" xfId="33" applyNumberFormat="1" applyFont="1" applyBorder="1">
      <alignment/>
      <protection/>
    </xf>
    <xf numFmtId="0" fontId="1" fillId="0" borderId="42" xfId="33" applyFont="1" applyBorder="1" applyAlignment="1">
      <alignment horizontal="left" vertical="center" wrapText="1"/>
      <protection/>
    </xf>
    <xf numFmtId="0" fontId="1" fillId="0" borderId="33" xfId="33" applyFont="1" applyBorder="1" applyAlignment="1">
      <alignment horizontal="left" vertical="top" wrapText="1"/>
      <protection/>
    </xf>
    <xf numFmtId="1" fontId="11" fillId="0" borderId="23" xfId="33" applyNumberFormat="1" applyFont="1" applyBorder="1" applyAlignment="1">
      <alignment horizontal="center" vertical="center"/>
      <protection/>
    </xf>
    <xf numFmtId="1" fontId="4" fillId="0" borderId="14" xfId="33" applyNumberFormat="1" applyFont="1" applyFill="1" applyBorder="1" applyAlignment="1">
      <alignment horizontal="center" vertical="center" textRotation="90"/>
      <protection/>
    </xf>
    <xf numFmtId="1" fontId="4" fillId="34" borderId="14" xfId="33" applyNumberFormat="1" applyFont="1" applyFill="1" applyBorder="1" applyAlignment="1">
      <alignment horizontal="center" vertical="center" textRotation="90"/>
      <protection/>
    </xf>
    <xf numFmtId="0" fontId="1" fillId="0" borderId="11" xfId="33" applyFont="1" applyBorder="1" applyAlignment="1">
      <alignment horizontal="center" vertical="center" textRotation="90"/>
      <protection/>
    </xf>
    <xf numFmtId="0" fontId="19" fillId="0" borderId="14" xfId="33" applyFont="1" applyBorder="1" applyAlignment="1">
      <alignment horizontal="center" vertical="center"/>
      <protection/>
    </xf>
    <xf numFmtId="0" fontId="19" fillId="0" borderId="51" xfId="33" applyFont="1" applyBorder="1" applyAlignment="1">
      <alignment horizontal="left" vertical="top"/>
      <protection/>
    </xf>
    <xf numFmtId="0" fontId="5" fillId="0" borderId="44" xfId="33" applyFont="1" applyBorder="1" applyAlignment="1">
      <alignment horizontal="center" vertical="center"/>
      <protection/>
    </xf>
    <xf numFmtId="0" fontId="4" fillId="34" borderId="27" xfId="33" applyFont="1" applyFill="1" applyBorder="1" applyAlignment="1">
      <alignment vertical="center" wrapText="1"/>
      <protection/>
    </xf>
    <xf numFmtId="0" fontId="4" fillId="34" borderId="22" xfId="33" applyFont="1" applyFill="1" applyBorder="1" applyAlignment="1">
      <alignment vertical="top" wrapText="1"/>
      <protection/>
    </xf>
    <xf numFmtId="0" fontId="4" fillId="34" borderId="15" xfId="33" applyFont="1" applyFill="1" applyBorder="1" applyAlignment="1">
      <alignment vertical="top"/>
      <protection/>
    </xf>
    <xf numFmtId="1" fontId="4" fillId="34" borderId="23" xfId="33" applyNumberFormat="1" applyFont="1" applyFill="1" applyBorder="1" applyAlignment="1">
      <alignment horizontal="center" vertical="center"/>
      <protection/>
    </xf>
    <xf numFmtId="1" fontId="4" fillId="39" borderId="23" xfId="33" applyNumberFormat="1" applyFont="1" applyFill="1" applyBorder="1" applyAlignment="1">
      <alignment horizontal="center" vertical="center"/>
      <protection/>
    </xf>
    <xf numFmtId="1" fontId="4" fillId="39" borderId="11" xfId="33" applyNumberFormat="1" applyFont="1" applyFill="1" applyBorder="1" applyAlignment="1">
      <alignment horizontal="center" vertical="center"/>
      <protection/>
    </xf>
    <xf numFmtId="1" fontId="4" fillId="39" borderId="14" xfId="33" applyNumberFormat="1" applyFont="1" applyFill="1" applyBorder="1" applyAlignment="1">
      <alignment horizontal="center" vertical="center"/>
      <protection/>
    </xf>
    <xf numFmtId="1" fontId="4" fillId="40" borderId="14" xfId="33" applyNumberFormat="1" applyFont="1" applyFill="1" applyBorder="1" applyAlignment="1">
      <alignment horizontal="center" vertical="center"/>
      <protection/>
    </xf>
    <xf numFmtId="1" fontId="4" fillId="34" borderId="24" xfId="33" applyNumberFormat="1" applyFont="1" applyFill="1" applyBorder="1">
      <alignment/>
      <protection/>
    </xf>
    <xf numFmtId="0" fontId="1" fillId="0" borderId="27" xfId="33" applyFont="1" applyBorder="1" applyAlignment="1">
      <alignment vertical="center" wrapText="1"/>
      <protection/>
    </xf>
    <xf numFmtId="1" fontId="1" fillId="0" borderId="52" xfId="33" applyNumberFormat="1" applyFill="1" applyBorder="1" applyAlignment="1">
      <alignment horizontal="center" vertical="center"/>
      <protection/>
    </xf>
    <xf numFmtId="1" fontId="1" fillId="39" borderId="24" xfId="33" applyNumberFormat="1" applyFill="1" applyBorder="1" applyAlignment="1">
      <alignment horizontal="center" vertical="center"/>
      <protection/>
    </xf>
    <xf numFmtId="1" fontId="1" fillId="39" borderId="52" xfId="33" applyNumberFormat="1" applyFill="1" applyBorder="1" applyAlignment="1">
      <alignment horizontal="center" vertical="center"/>
      <protection/>
    </xf>
    <xf numFmtId="1" fontId="1" fillId="39" borderId="14" xfId="33" applyNumberFormat="1" applyFill="1" applyBorder="1" applyAlignment="1">
      <alignment horizontal="center" vertical="center"/>
      <protection/>
    </xf>
    <xf numFmtId="1" fontId="1" fillId="39" borderId="14" xfId="33" applyNumberFormat="1" applyFill="1" applyBorder="1">
      <alignment/>
      <protection/>
    </xf>
    <xf numFmtId="1" fontId="1" fillId="40" borderId="14" xfId="33" applyNumberFormat="1" applyFill="1" applyBorder="1">
      <alignment/>
      <protection/>
    </xf>
    <xf numFmtId="1" fontId="1" fillId="41" borderId="14" xfId="33" applyNumberFormat="1" applyFill="1" applyBorder="1">
      <alignment/>
      <protection/>
    </xf>
    <xf numFmtId="1" fontId="1" fillId="42" borderId="14" xfId="33" applyNumberFormat="1" applyFill="1" applyBorder="1">
      <alignment/>
      <protection/>
    </xf>
    <xf numFmtId="1" fontId="1" fillId="43" borderId="14" xfId="33" applyNumberFormat="1" applyFill="1" applyBorder="1">
      <alignment/>
      <protection/>
    </xf>
    <xf numFmtId="1" fontId="1" fillId="39" borderId="23" xfId="33" applyNumberFormat="1" applyFill="1" applyBorder="1" applyAlignment="1">
      <alignment horizontal="center" vertical="center"/>
      <protection/>
    </xf>
    <xf numFmtId="1" fontId="4" fillId="39" borderId="14" xfId="33" applyNumberFormat="1" applyFont="1" applyFill="1" applyBorder="1" applyAlignment="1">
      <alignment horizontal="center"/>
      <protection/>
    </xf>
    <xf numFmtId="1" fontId="4" fillId="40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>
      <alignment/>
      <protection/>
    </xf>
    <xf numFmtId="1" fontId="4" fillId="40" borderId="23" xfId="33" applyNumberFormat="1" applyFont="1" applyFill="1" applyBorder="1" applyAlignment="1">
      <alignment horizontal="center" vertical="center"/>
      <protection/>
    </xf>
    <xf numFmtId="0" fontId="4" fillId="34" borderId="22" xfId="33" applyFont="1" applyFill="1" applyBorder="1" applyAlignment="1">
      <alignment vertical="center" wrapText="1"/>
      <protection/>
    </xf>
    <xf numFmtId="1" fontId="4" fillId="39" borderId="52" xfId="33" applyNumberFormat="1" applyFont="1" applyFill="1" applyBorder="1" applyAlignment="1">
      <alignment horizontal="center" vertical="center"/>
      <protection/>
    </xf>
    <xf numFmtId="0" fontId="4" fillId="35" borderId="27" xfId="33" applyFont="1" applyFill="1" applyBorder="1" applyAlignment="1">
      <alignment vertical="center" wrapText="1"/>
      <protection/>
    </xf>
    <xf numFmtId="0" fontId="4" fillId="35" borderId="22" xfId="33" applyFont="1" applyFill="1" applyBorder="1" applyAlignment="1">
      <alignment vertical="top" wrapText="1"/>
      <protection/>
    </xf>
    <xf numFmtId="0" fontId="4" fillId="35" borderId="15" xfId="33" applyFont="1" applyFill="1" applyBorder="1">
      <alignment/>
      <protection/>
    </xf>
    <xf numFmtId="1" fontId="4" fillId="35" borderId="23" xfId="33" applyNumberFormat="1" applyFont="1" applyFill="1" applyBorder="1" applyAlignment="1">
      <alignment horizontal="center" vertical="center"/>
      <protection/>
    </xf>
    <xf numFmtId="1" fontId="4" fillId="35" borderId="24" xfId="33" applyNumberFormat="1" applyFont="1" applyFill="1" applyBorder="1">
      <alignment/>
      <protection/>
    </xf>
    <xf numFmtId="1" fontId="1" fillId="39" borderId="24" xfId="33" applyNumberFormat="1" applyFill="1" applyBorder="1">
      <alignment/>
      <protection/>
    </xf>
    <xf numFmtId="1" fontId="4" fillId="0" borderId="23" xfId="33" applyNumberFormat="1" applyFont="1" applyBorder="1" applyAlignment="1">
      <alignment horizontal="center" vertical="center"/>
      <protection/>
    </xf>
    <xf numFmtId="1" fontId="4" fillId="41" borderId="29" xfId="33" applyNumberFormat="1" applyFont="1" applyFill="1" applyBorder="1">
      <alignment/>
      <protection/>
    </xf>
    <xf numFmtId="1" fontId="4" fillId="42" borderId="29" xfId="33" applyNumberFormat="1" applyFont="1" applyFill="1" applyBorder="1">
      <alignment/>
      <protection/>
    </xf>
    <xf numFmtId="1" fontId="4" fillId="43" borderId="29" xfId="33" applyNumberFormat="1" applyFont="1" applyFill="1" applyBorder="1">
      <alignment/>
      <protection/>
    </xf>
    <xf numFmtId="1" fontId="1" fillId="0" borderId="53" xfId="33" applyNumberFormat="1" applyFont="1" applyFill="1" applyBorder="1" applyAlignment="1">
      <alignment horizontal="center" vertical="center"/>
      <protection/>
    </xf>
    <xf numFmtId="1" fontId="11" fillId="39" borderId="53" xfId="33" applyNumberFormat="1" applyFont="1" applyFill="1" applyBorder="1" applyAlignment="1">
      <alignment horizontal="center" vertical="center"/>
      <protection/>
    </xf>
    <xf numFmtId="1" fontId="4" fillId="39" borderId="22" xfId="33" applyNumberFormat="1" applyFont="1" applyFill="1" applyBorder="1" applyAlignment="1">
      <alignment horizontal="center" vertical="center"/>
      <protection/>
    </xf>
    <xf numFmtId="1" fontId="4" fillId="35" borderId="22" xfId="33" applyNumberFormat="1" applyFont="1" applyFill="1" applyBorder="1">
      <alignment/>
      <protection/>
    </xf>
    <xf numFmtId="1" fontId="11" fillId="39" borderId="27" xfId="33" applyNumberFormat="1" applyFont="1" applyFill="1" applyBorder="1" applyAlignment="1">
      <alignment horizontal="center" vertical="center"/>
      <protection/>
    </xf>
    <xf numFmtId="1" fontId="4" fillId="41" borderId="22" xfId="33" applyNumberFormat="1" applyFont="1" applyFill="1" applyBorder="1">
      <alignment/>
      <protection/>
    </xf>
    <xf numFmtId="1" fontId="4" fillId="42" borderId="22" xfId="33" applyNumberFormat="1" applyFont="1" applyFill="1" applyBorder="1">
      <alignment/>
      <protection/>
    </xf>
    <xf numFmtId="1" fontId="4" fillId="43" borderId="22" xfId="33" applyNumberFormat="1" applyFont="1" applyFill="1" applyBorder="1">
      <alignment/>
      <protection/>
    </xf>
    <xf numFmtId="1" fontId="4" fillId="0" borderId="22" xfId="33" applyNumberFormat="1" applyFont="1" applyBorder="1">
      <alignment/>
      <protection/>
    </xf>
    <xf numFmtId="1" fontId="4" fillId="0" borderId="28" xfId="33" applyNumberFormat="1" applyFont="1" applyBorder="1">
      <alignment/>
      <protection/>
    </xf>
    <xf numFmtId="1" fontId="1" fillId="39" borderId="14" xfId="33" applyNumberFormat="1" applyFont="1" applyFill="1" applyBorder="1" applyAlignment="1">
      <alignment horizontal="center" vertical="center"/>
      <protection/>
    </xf>
    <xf numFmtId="1" fontId="4" fillId="35" borderId="14" xfId="33" applyNumberFormat="1" applyFont="1" applyFill="1" applyBorder="1" applyAlignment="1">
      <alignment horizontal="center"/>
      <protection/>
    </xf>
    <xf numFmtId="1" fontId="11" fillId="0" borderId="14" xfId="33" applyNumberFormat="1" applyFont="1" applyBorder="1" applyAlignment="1">
      <alignment horizontal="center" vertical="center"/>
      <protection/>
    </xf>
    <xf numFmtId="1" fontId="11" fillId="39" borderId="14" xfId="33" applyNumberFormat="1" applyFont="1" applyFill="1" applyBorder="1" applyAlignment="1">
      <alignment horizontal="center" vertical="center"/>
      <protection/>
    </xf>
    <xf numFmtId="1" fontId="1" fillId="40" borderId="14" xfId="33" applyNumberFormat="1" applyFont="1" applyFill="1" applyBorder="1" applyAlignment="1">
      <alignment horizontal="center" vertical="center"/>
      <protection/>
    </xf>
    <xf numFmtId="1" fontId="4" fillId="41" borderId="14" xfId="33" applyNumberFormat="1" applyFont="1" applyFill="1" applyBorder="1" applyAlignment="1">
      <alignment horizontal="center"/>
      <protection/>
    </xf>
    <xf numFmtId="1" fontId="4" fillId="42" borderId="14" xfId="33" applyNumberFormat="1" applyFont="1" applyFill="1" applyBorder="1" applyAlignment="1">
      <alignment horizontal="center"/>
      <protection/>
    </xf>
    <xf numFmtId="1" fontId="4" fillId="43" borderId="14" xfId="33" applyNumberFormat="1" applyFont="1" applyFill="1" applyBorder="1" applyAlignment="1">
      <alignment horizontal="center"/>
      <protection/>
    </xf>
    <xf numFmtId="1" fontId="4" fillId="0" borderId="14" xfId="33" applyNumberFormat="1" applyFont="1" applyBorder="1" applyAlignment="1">
      <alignment horizontal="center"/>
      <protection/>
    </xf>
    <xf numFmtId="1" fontId="4" fillId="0" borderId="15" xfId="33" applyNumberFormat="1" applyFont="1" applyBorder="1" applyAlignment="1">
      <alignment horizontal="center"/>
      <protection/>
    </xf>
    <xf numFmtId="1" fontId="11" fillId="39" borderId="29" xfId="33" applyNumberFormat="1" applyFont="1" applyFill="1" applyBorder="1" applyAlignment="1">
      <alignment horizontal="center" vertical="center"/>
      <protection/>
    </xf>
    <xf numFmtId="1" fontId="1" fillId="39" borderId="29" xfId="33" applyNumberFormat="1" applyFont="1" applyFill="1" applyBorder="1" applyAlignment="1">
      <alignment horizontal="center" vertical="center"/>
      <protection/>
    </xf>
    <xf numFmtId="1" fontId="1" fillId="40" borderId="29" xfId="33" applyNumberFormat="1" applyFont="1" applyFill="1" applyBorder="1" applyAlignment="1">
      <alignment horizontal="center" vertical="center"/>
      <protection/>
    </xf>
    <xf numFmtId="1" fontId="4" fillId="35" borderId="29" xfId="33" applyNumberFormat="1" applyFont="1" applyFill="1" applyBorder="1" applyAlignment="1">
      <alignment horizontal="center"/>
      <protection/>
    </xf>
    <xf numFmtId="1" fontId="11" fillId="40" borderId="29" xfId="33" applyNumberFormat="1" applyFont="1" applyFill="1" applyBorder="1" applyAlignment="1">
      <alignment horizontal="center" vertical="center"/>
      <protection/>
    </xf>
    <xf numFmtId="1" fontId="18" fillId="33" borderId="29" xfId="33" applyNumberFormat="1" applyFont="1" applyFill="1" applyBorder="1" applyAlignment="1">
      <alignment horizontal="center" vertical="center"/>
      <protection/>
    </xf>
    <xf numFmtId="1" fontId="4" fillId="41" borderId="29" xfId="33" applyNumberFormat="1" applyFont="1" applyFill="1" applyBorder="1" applyAlignment="1">
      <alignment horizontal="center"/>
      <protection/>
    </xf>
    <xf numFmtId="1" fontId="4" fillId="42" borderId="29" xfId="33" applyNumberFormat="1" applyFont="1" applyFill="1" applyBorder="1" applyAlignment="1">
      <alignment horizontal="center"/>
      <protection/>
    </xf>
    <xf numFmtId="1" fontId="4" fillId="43" borderId="29" xfId="33" applyNumberFormat="1" applyFont="1" applyFill="1" applyBorder="1" applyAlignment="1">
      <alignment horizontal="center"/>
      <protection/>
    </xf>
    <xf numFmtId="1" fontId="4" fillId="0" borderId="29" xfId="33" applyNumberFormat="1" applyFont="1" applyBorder="1" applyAlignment="1">
      <alignment horizontal="center"/>
      <protection/>
    </xf>
    <xf numFmtId="1" fontId="4" fillId="0" borderId="45" xfId="33" applyNumberFormat="1" applyFont="1" applyBorder="1" applyAlignment="1">
      <alignment horizontal="center"/>
      <protection/>
    </xf>
    <xf numFmtId="1" fontId="1" fillId="0" borderId="24" xfId="33" applyNumberFormat="1" applyFill="1" applyBorder="1">
      <alignment/>
      <protection/>
    </xf>
    <xf numFmtId="1" fontId="1" fillId="39" borderId="52" xfId="33" applyNumberFormat="1" applyFill="1" applyBorder="1">
      <alignment/>
      <protection/>
    </xf>
    <xf numFmtId="1" fontId="1" fillId="36" borderId="14" xfId="33" applyNumberFormat="1" applyFill="1" applyBorder="1">
      <alignment/>
      <protection/>
    </xf>
    <xf numFmtId="1" fontId="1" fillId="0" borderId="23" xfId="33" applyNumberFormat="1" applyBorder="1">
      <alignment/>
      <protection/>
    </xf>
    <xf numFmtId="1" fontId="1" fillId="0" borderId="24" xfId="33" applyNumberFormat="1" applyFill="1" applyBorder="1" applyAlignment="1">
      <alignment horizontal="center" vertical="center"/>
      <protection/>
    </xf>
    <xf numFmtId="1" fontId="1" fillId="40" borderId="14" xfId="33" applyNumberFormat="1" applyFill="1" applyBorder="1" applyAlignment="1">
      <alignment horizontal="center" vertical="center"/>
      <protection/>
    </xf>
    <xf numFmtId="1" fontId="1" fillId="41" borderId="14" xfId="33" applyNumberFormat="1" applyFill="1" applyBorder="1" applyAlignment="1">
      <alignment horizontal="center" vertical="center"/>
      <protection/>
    </xf>
    <xf numFmtId="1" fontId="1" fillId="0" borderId="28" xfId="33" applyNumberFormat="1" applyFill="1" applyBorder="1" applyAlignment="1">
      <alignment horizontal="center" vertical="center"/>
      <protection/>
    </xf>
    <xf numFmtId="1" fontId="1" fillId="39" borderId="22" xfId="33" applyNumberFormat="1" applyFill="1" applyBorder="1" applyAlignment="1">
      <alignment horizontal="center" vertical="center"/>
      <protection/>
    </xf>
    <xf numFmtId="1" fontId="1" fillId="39" borderId="53" xfId="33" applyNumberFormat="1" applyFill="1" applyBorder="1" applyAlignment="1">
      <alignment horizontal="center" vertical="center"/>
      <protection/>
    </xf>
    <xf numFmtId="1" fontId="1" fillId="39" borderId="28" xfId="33" applyNumberFormat="1" applyFill="1" applyBorder="1" applyAlignment="1">
      <alignment horizontal="center" vertical="center"/>
      <protection/>
    </xf>
    <xf numFmtId="1" fontId="1" fillId="40" borderId="22" xfId="33" applyNumberFormat="1" applyFill="1" applyBorder="1" applyAlignment="1">
      <alignment horizontal="center" vertical="center"/>
      <protection/>
    </xf>
    <xf numFmtId="1" fontId="1" fillId="41" borderId="22" xfId="33" applyNumberFormat="1" applyFill="1" applyBorder="1" applyAlignment="1">
      <alignment horizontal="center" vertical="center"/>
      <protection/>
    </xf>
    <xf numFmtId="1" fontId="1" fillId="41" borderId="22" xfId="33" applyNumberFormat="1" applyFill="1" applyBorder="1">
      <alignment/>
      <protection/>
    </xf>
    <xf numFmtId="1" fontId="1" fillId="42" borderId="22" xfId="33" applyNumberFormat="1" applyFill="1" applyBorder="1">
      <alignment/>
      <protection/>
    </xf>
    <xf numFmtId="1" fontId="1" fillId="43" borderId="22" xfId="33" applyNumberFormat="1" applyFill="1" applyBorder="1">
      <alignment/>
      <protection/>
    </xf>
    <xf numFmtId="1" fontId="1" fillId="0" borderId="22" xfId="33" applyNumberFormat="1" applyBorder="1">
      <alignment/>
      <protection/>
    </xf>
    <xf numFmtId="1" fontId="1" fillId="0" borderId="28" xfId="33" applyNumberFormat="1" applyBorder="1">
      <alignment/>
      <protection/>
    </xf>
    <xf numFmtId="0" fontId="4" fillId="0" borderId="54" xfId="33" applyFont="1" applyBorder="1" applyAlignment="1">
      <alignment vertical="center" wrapText="1"/>
      <protection/>
    </xf>
    <xf numFmtId="0" fontId="4" fillId="0" borderId="55" xfId="33" applyFont="1" applyBorder="1" applyAlignment="1">
      <alignment vertical="center" wrapText="1"/>
      <protection/>
    </xf>
    <xf numFmtId="0" fontId="4" fillId="0" borderId="56" xfId="33" applyFont="1" applyBorder="1" applyAlignment="1">
      <alignment vertical="center"/>
      <protection/>
    </xf>
    <xf numFmtId="1" fontId="1" fillId="0" borderId="57" xfId="33" applyNumberFormat="1" applyBorder="1">
      <alignment/>
      <protection/>
    </xf>
    <xf numFmtId="1" fontId="1" fillId="0" borderId="58" xfId="33" applyNumberFormat="1" applyBorder="1">
      <alignment/>
      <protection/>
    </xf>
    <xf numFmtId="1" fontId="1" fillId="0" borderId="55" xfId="33" applyNumberFormat="1" applyFill="1" applyBorder="1">
      <alignment/>
      <protection/>
    </xf>
    <xf numFmtId="1" fontId="1" fillId="39" borderId="58" xfId="33" applyNumberFormat="1" applyFill="1" applyBorder="1">
      <alignment/>
      <protection/>
    </xf>
    <xf numFmtId="1" fontId="1" fillId="39" borderId="59" xfId="33" applyNumberFormat="1" applyFill="1" applyBorder="1">
      <alignment/>
      <protection/>
    </xf>
    <xf numFmtId="1" fontId="4" fillId="39" borderId="49" xfId="33" applyNumberFormat="1" applyFont="1" applyFill="1" applyBorder="1" applyAlignment="1">
      <alignment horizontal="center" vertical="center"/>
      <protection/>
    </xf>
    <xf numFmtId="1" fontId="4" fillId="34" borderId="49" xfId="33" applyNumberFormat="1" applyFont="1" applyFill="1" applyBorder="1" applyAlignment="1">
      <alignment horizontal="center" vertical="center"/>
      <protection/>
    </xf>
    <xf numFmtId="1" fontId="1" fillId="36" borderId="58" xfId="33" applyNumberFormat="1" applyFill="1" applyBorder="1">
      <alignment/>
      <protection/>
    </xf>
    <xf numFmtId="1" fontId="4" fillId="35" borderId="58" xfId="33" applyNumberFormat="1" applyFont="1" applyFill="1" applyBorder="1">
      <alignment/>
      <protection/>
    </xf>
    <xf numFmtId="1" fontId="1" fillId="39" borderId="55" xfId="33" applyNumberFormat="1" applyFill="1" applyBorder="1">
      <alignment/>
      <protection/>
    </xf>
    <xf numFmtId="1" fontId="1" fillId="40" borderId="58" xfId="33" applyNumberFormat="1" applyFill="1" applyBorder="1">
      <alignment/>
      <protection/>
    </xf>
    <xf numFmtId="1" fontId="17" fillId="41" borderId="58" xfId="33" applyNumberFormat="1" applyFont="1" applyFill="1" applyBorder="1">
      <alignment/>
      <protection/>
    </xf>
    <xf numFmtId="1" fontId="1" fillId="42" borderId="58" xfId="33" applyNumberFormat="1" applyFill="1" applyBorder="1">
      <alignment/>
      <protection/>
    </xf>
    <xf numFmtId="1" fontId="1" fillId="43" borderId="58" xfId="33" applyNumberFormat="1" applyFill="1" applyBorder="1">
      <alignment/>
      <protection/>
    </xf>
    <xf numFmtId="1" fontId="1" fillId="0" borderId="55" xfId="33" applyNumberFormat="1" applyBorder="1">
      <alignment/>
      <protection/>
    </xf>
    <xf numFmtId="1" fontId="1" fillId="0" borderId="60" xfId="33" applyNumberFormat="1" applyBorder="1">
      <alignment/>
      <protection/>
    </xf>
    <xf numFmtId="1" fontId="1" fillId="0" borderId="33" xfId="33" applyNumberFormat="1" applyBorder="1">
      <alignment/>
      <protection/>
    </xf>
    <xf numFmtId="1" fontId="1" fillId="0" borderId="61" xfId="33" applyNumberFormat="1" applyFill="1" applyBorder="1">
      <alignment/>
      <protection/>
    </xf>
    <xf numFmtId="1" fontId="1" fillId="39" borderId="33" xfId="33" applyNumberFormat="1" applyFill="1" applyBorder="1">
      <alignment/>
      <protection/>
    </xf>
    <xf numFmtId="1" fontId="1" fillId="39" borderId="0" xfId="33" applyNumberFormat="1" applyFill="1" applyBorder="1">
      <alignment/>
      <protection/>
    </xf>
    <xf numFmtId="1" fontId="4" fillId="39" borderId="29" xfId="33" applyNumberFormat="1" applyFont="1" applyFill="1" applyBorder="1" applyAlignment="1">
      <alignment horizontal="center" vertical="center"/>
      <protection/>
    </xf>
    <xf numFmtId="1" fontId="1" fillId="36" borderId="33" xfId="33" applyNumberFormat="1" applyFill="1" applyBorder="1">
      <alignment/>
      <protection/>
    </xf>
    <xf numFmtId="1" fontId="4" fillId="35" borderId="33" xfId="33" applyNumberFormat="1" applyFont="1" applyFill="1" applyBorder="1">
      <alignment/>
      <protection/>
    </xf>
    <xf numFmtId="1" fontId="1" fillId="39" borderId="61" xfId="33" applyNumberFormat="1" applyFill="1" applyBorder="1">
      <alignment/>
      <protection/>
    </xf>
    <xf numFmtId="1" fontId="1" fillId="40" borderId="33" xfId="33" applyNumberFormat="1" applyFill="1" applyBorder="1">
      <alignment/>
      <protection/>
    </xf>
    <xf numFmtId="1" fontId="1" fillId="41" borderId="33" xfId="33" applyNumberFormat="1" applyFill="1" applyBorder="1">
      <alignment/>
      <protection/>
    </xf>
    <xf numFmtId="1" fontId="1" fillId="42" borderId="33" xfId="33" applyNumberFormat="1" applyFill="1" applyBorder="1">
      <alignment/>
      <protection/>
    </xf>
    <xf numFmtId="1" fontId="1" fillId="43" borderId="33" xfId="33" applyNumberFormat="1" applyFill="1" applyBorder="1">
      <alignment/>
      <protection/>
    </xf>
    <xf numFmtId="1" fontId="1" fillId="0" borderId="61" xfId="33" applyNumberFormat="1" applyBorder="1">
      <alignment/>
      <protection/>
    </xf>
    <xf numFmtId="1" fontId="17" fillId="42" borderId="14" xfId="33" applyNumberFormat="1" applyFont="1" applyFill="1" applyBorder="1">
      <alignment/>
      <protection/>
    </xf>
    <xf numFmtId="1" fontId="4" fillId="39" borderId="17" xfId="33" applyNumberFormat="1" applyFont="1" applyFill="1" applyBorder="1" applyAlignment="1">
      <alignment horizontal="center" vertical="center"/>
      <protection/>
    </xf>
    <xf numFmtId="1" fontId="4" fillId="36" borderId="11" xfId="33" applyNumberFormat="1" applyFont="1" applyFill="1" applyBorder="1" applyAlignment="1">
      <alignment horizontal="center" vertical="center"/>
      <protection/>
    </xf>
    <xf numFmtId="1" fontId="4" fillId="39" borderId="10" xfId="33" applyNumberFormat="1" applyFont="1" applyFill="1" applyBorder="1" applyAlignment="1">
      <alignment horizontal="center" vertical="center"/>
      <protection/>
    </xf>
    <xf numFmtId="1" fontId="4" fillId="40" borderId="10" xfId="33" applyNumberFormat="1" applyFont="1" applyFill="1" applyBorder="1" applyAlignment="1">
      <alignment horizontal="center" vertical="center"/>
      <protection/>
    </xf>
    <xf numFmtId="1" fontId="4" fillId="41" borderId="11" xfId="33" applyNumberFormat="1" applyFont="1" applyFill="1" applyBorder="1">
      <alignment/>
      <protection/>
    </xf>
    <xf numFmtId="1" fontId="4" fillId="42" borderId="11" xfId="33" applyNumberFormat="1" applyFont="1" applyFill="1" applyBorder="1">
      <alignment/>
      <protection/>
    </xf>
    <xf numFmtId="1" fontId="4" fillId="43" borderId="11" xfId="33" applyNumberFormat="1" applyFont="1" applyFill="1" applyBorder="1">
      <alignment/>
      <protection/>
    </xf>
    <xf numFmtId="0" fontId="20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21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172" fontId="22" fillId="0" borderId="0" xfId="33" applyNumberFormat="1" applyFont="1">
      <alignment/>
      <protection/>
    </xf>
    <xf numFmtId="0" fontId="1" fillId="0" borderId="0" xfId="33" applyFont="1" applyAlignment="1">
      <alignment vertical="center"/>
      <protection/>
    </xf>
    <xf numFmtId="0" fontId="1" fillId="0" borderId="52" xfId="33" applyFont="1" applyBorder="1">
      <alignment/>
      <protection/>
    </xf>
    <xf numFmtId="0" fontId="1" fillId="0" borderId="41" xfId="33" applyFont="1" applyBorder="1">
      <alignment/>
      <protection/>
    </xf>
    <xf numFmtId="0" fontId="4" fillId="35" borderId="62" xfId="33" applyFont="1" applyFill="1" applyBorder="1">
      <alignment/>
      <protection/>
    </xf>
    <xf numFmtId="0" fontId="4" fillId="35" borderId="63" xfId="33" applyFont="1" applyFill="1" applyBorder="1" applyAlignment="1">
      <alignment vertical="center" wrapText="1"/>
      <protection/>
    </xf>
    <xf numFmtId="1" fontId="1" fillId="0" borderId="23" xfId="33" applyNumberFormat="1" applyFont="1" applyFill="1" applyBorder="1" applyAlignment="1">
      <alignment horizontal="center" vertical="center"/>
      <protection/>
    </xf>
    <xf numFmtId="1" fontId="11" fillId="0" borderId="14" xfId="33" applyNumberFormat="1" applyFont="1" applyFill="1" applyBorder="1" applyAlignment="1">
      <alignment horizontal="center" vertical="center"/>
      <protection/>
    </xf>
    <xf numFmtId="1" fontId="4" fillId="0" borderId="39" xfId="33" applyNumberFormat="1" applyFont="1" applyFill="1" applyBorder="1" applyAlignment="1">
      <alignment horizontal="center" vertical="center"/>
      <protection/>
    </xf>
    <xf numFmtId="1" fontId="1" fillId="0" borderId="27" xfId="33" applyNumberFormat="1" applyFont="1" applyBorder="1" applyAlignment="1">
      <alignment horizontal="center" vertical="center"/>
      <protection/>
    </xf>
    <xf numFmtId="1" fontId="1" fillId="0" borderId="52" xfId="33" applyNumberFormat="1" applyFont="1" applyFill="1" applyBorder="1" applyAlignment="1">
      <alignment horizontal="center" vertical="center"/>
      <protection/>
    </xf>
    <xf numFmtId="1" fontId="4" fillId="40" borderId="27" xfId="33" applyNumberFormat="1" applyFont="1" applyFill="1" applyBorder="1" applyAlignment="1">
      <alignment horizontal="center" vertical="center"/>
      <protection/>
    </xf>
    <xf numFmtId="1" fontId="1" fillId="39" borderId="14" xfId="33" applyNumberFormat="1" applyFont="1" applyFill="1" applyBorder="1" applyAlignment="1">
      <alignment horizontal="center" vertical="center"/>
      <protection/>
    </xf>
    <xf numFmtId="1" fontId="4" fillId="40" borderId="14" xfId="33" applyNumberFormat="1" applyFont="1" applyFill="1" applyBorder="1" applyAlignment="1">
      <alignment horizontal="center" vertical="center"/>
      <protection/>
    </xf>
    <xf numFmtId="1" fontId="4" fillId="39" borderId="63" xfId="33" applyNumberFormat="1" applyFont="1" applyFill="1" applyBorder="1" applyAlignment="1">
      <alignment horizontal="center" vertical="center"/>
      <protection/>
    </xf>
    <xf numFmtId="1" fontId="1" fillId="39" borderId="29" xfId="33" applyNumberFormat="1" applyFont="1" applyFill="1" applyBorder="1" applyAlignment="1">
      <alignment horizontal="center" vertical="center"/>
      <protection/>
    </xf>
    <xf numFmtId="1" fontId="4" fillId="0" borderId="11" xfId="33" applyNumberFormat="1" applyFont="1" applyFill="1" applyBorder="1" applyAlignment="1">
      <alignment horizontal="center" vertical="center"/>
      <protection/>
    </xf>
    <xf numFmtId="1" fontId="1" fillId="0" borderId="24" xfId="33" applyNumberFormat="1" applyFont="1" applyFill="1" applyBorder="1" applyAlignment="1">
      <alignment horizontal="center" vertical="center"/>
      <protection/>
    </xf>
    <xf numFmtId="1" fontId="1" fillId="39" borderId="33" xfId="33" applyNumberFormat="1" applyFill="1" applyBorder="1" applyAlignment="1">
      <alignment horizontal="center" vertical="center"/>
      <protection/>
    </xf>
    <xf numFmtId="0" fontId="4" fillId="34" borderId="64" xfId="33" applyFont="1" applyFill="1" applyBorder="1" applyAlignment="1">
      <alignment vertical="center"/>
      <protection/>
    </xf>
    <xf numFmtId="0" fontId="4" fillId="34" borderId="63" xfId="33" applyFont="1" applyFill="1" applyBorder="1" applyAlignment="1">
      <alignment vertical="center" wrapText="1"/>
      <protection/>
    </xf>
    <xf numFmtId="0" fontId="4" fillId="34" borderId="65" xfId="33" applyFont="1" applyFill="1" applyBorder="1" applyAlignment="1">
      <alignment vertical="center" wrapText="1"/>
      <protection/>
    </xf>
    <xf numFmtId="0" fontId="4" fillId="0" borderId="23" xfId="33" applyFont="1" applyFill="1" applyBorder="1" applyAlignment="1">
      <alignment vertical="center" wrapText="1"/>
      <protection/>
    </xf>
    <xf numFmtId="0" fontId="1" fillId="0" borderId="63" xfId="33" applyFont="1" applyBorder="1" applyAlignment="1">
      <alignment vertical="center" wrapText="1"/>
      <protection/>
    </xf>
    <xf numFmtId="0" fontId="20" fillId="0" borderId="0" xfId="33" applyFont="1" applyBorder="1" applyAlignment="1">
      <alignment horizontal="center"/>
      <protection/>
    </xf>
    <xf numFmtId="0" fontId="22" fillId="0" borderId="0" xfId="33" applyFont="1" applyBorder="1" applyAlignment="1">
      <alignment horizontal="left"/>
      <protection/>
    </xf>
    <xf numFmtId="1" fontId="1" fillId="0" borderId="14" xfId="33" applyNumberFormat="1" applyFont="1" applyFill="1" applyBorder="1" applyAlignment="1">
      <alignment horizontal="center"/>
      <protection/>
    </xf>
    <xf numFmtId="1" fontId="1" fillId="0" borderId="23" xfId="33" applyNumberFormat="1" applyFont="1" applyBorder="1" applyAlignment="1">
      <alignment horizontal="center" vertical="center"/>
      <protection/>
    </xf>
    <xf numFmtId="0" fontId="4" fillId="38" borderId="64" xfId="33" applyFont="1" applyFill="1" applyBorder="1" applyAlignment="1">
      <alignment vertical="center"/>
      <protection/>
    </xf>
    <xf numFmtId="0" fontId="4" fillId="38" borderId="63" xfId="33" applyFont="1" applyFill="1" applyBorder="1" applyAlignment="1">
      <alignment vertical="center" wrapText="1"/>
      <protection/>
    </xf>
    <xf numFmtId="1" fontId="9" fillId="33" borderId="22" xfId="33" applyNumberFormat="1" applyFont="1" applyFill="1" applyBorder="1" applyAlignment="1">
      <alignment horizontal="center" vertical="center"/>
      <protection/>
    </xf>
    <xf numFmtId="1" fontId="4" fillId="33" borderId="32" xfId="33" applyNumberFormat="1" applyFont="1" applyFill="1" applyBorder="1">
      <alignment/>
      <protection/>
    </xf>
    <xf numFmtId="0" fontId="1" fillId="0" borderId="33" xfId="33" applyFont="1" applyBorder="1" applyAlignment="1">
      <alignment horizontal="left" vertical="center" wrapText="1"/>
      <protection/>
    </xf>
    <xf numFmtId="1" fontId="1" fillId="0" borderId="60" xfId="33" applyNumberFormat="1" applyFont="1" applyBorder="1" applyAlignment="1">
      <alignment horizontal="center" vertical="center"/>
      <protection/>
    </xf>
    <xf numFmtId="1" fontId="8" fillId="0" borderId="60" xfId="33" applyNumberFormat="1" applyFont="1" applyBorder="1" applyAlignment="1">
      <alignment horizontal="center" vertical="center"/>
      <protection/>
    </xf>
    <xf numFmtId="1" fontId="4" fillId="34" borderId="33" xfId="33" applyNumberFormat="1" applyFont="1" applyFill="1" applyBorder="1" applyAlignment="1">
      <alignment horizontal="center" vertical="center"/>
      <protection/>
    </xf>
    <xf numFmtId="1" fontId="18" fillId="33" borderId="33" xfId="33" applyNumberFormat="1" applyFont="1" applyFill="1" applyBorder="1" applyAlignment="1">
      <alignment horizontal="center" vertical="center"/>
      <protection/>
    </xf>
    <xf numFmtId="1" fontId="4" fillId="35" borderId="33" xfId="33" applyNumberFormat="1" applyFont="1" applyFill="1" applyBorder="1" applyAlignment="1">
      <alignment horizontal="center" vertical="center"/>
      <protection/>
    </xf>
    <xf numFmtId="1" fontId="1" fillId="0" borderId="33" xfId="33" applyNumberFormat="1" applyFill="1" applyBorder="1" applyAlignment="1">
      <alignment horizontal="center" vertical="center"/>
      <protection/>
    </xf>
    <xf numFmtId="1" fontId="1" fillId="37" borderId="33" xfId="33" applyNumberFormat="1" applyFill="1" applyBorder="1" applyAlignment="1">
      <alignment horizontal="center" vertical="center"/>
      <protection/>
    </xf>
    <xf numFmtId="1" fontId="1" fillId="33" borderId="29" xfId="33" applyNumberFormat="1" applyFont="1" applyFill="1" applyBorder="1" applyAlignment="1">
      <alignment horizontal="center" vertical="center"/>
      <protection/>
    </xf>
    <xf numFmtId="1" fontId="4" fillId="33" borderId="66" xfId="33" applyNumberFormat="1" applyFont="1" applyFill="1" applyBorder="1">
      <alignment/>
      <protection/>
    </xf>
    <xf numFmtId="0" fontId="4" fillId="38" borderId="63" xfId="33" applyFont="1" applyFill="1" applyBorder="1" applyAlignment="1">
      <alignment vertical="center"/>
      <protection/>
    </xf>
    <xf numFmtId="1" fontId="4" fillId="38" borderId="63" xfId="33" applyNumberFormat="1" applyFont="1" applyFill="1" applyBorder="1" applyAlignment="1">
      <alignment horizontal="center" vertical="center"/>
      <protection/>
    </xf>
    <xf numFmtId="1" fontId="7" fillId="36" borderId="63" xfId="33" applyNumberFormat="1" applyFont="1" applyFill="1" applyBorder="1" applyAlignment="1">
      <alignment horizontal="center" vertical="center"/>
      <protection/>
    </xf>
    <xf numFmtId="1" fontId="4" fillId="35" borderId="63" xfId="33" applyNumberFormat="1" applyFont="1" applyFill="1" applyBorder="1" applyAlignment="1">
      <alignment horizontal="center" vertical="center"/>
      <protection/>
    </xf>
    <xf numFmtId="0" fontId="4" fillId="0" borderId="21" xfId="33" applyFont="1" applyBorder="1" applyAlignment="1">
      <alignment vertical="center" wrapText="1"/>
      <protection/>
    </xf>
    <xf numFmtId="0" fontId="4" fillId="0" borderId="22" xfId="33" applyFont="1" applyBorder="1" applyAlignment="1">
      <alignment vertical="center" wrapText="1"/>
      <protection/>
    </xf>
    <xf numFmtId="1" fontId="4" fillId="33" borderId="29" xfId="33" applyNumberFormat="1" applyFont="1" applyFill="1" applyBorder="1" applyAlignment="1">
      <alignment horizontal="center" vertical="center"/>
      <protection/>
    </xf>
    <xf numFmtId="1" fontId="1" fillId="0" borderId="0" xfId="33" applyNumberFormat="1">
      <alignment/>
      <protection/>
    </xf>
    <xf numFmtId="1" fontId="11" fillId="0" borderId="22" xfId="33" applyNumberFormat="1" applyFont="1" applyFill="1" applyBorder="1" applyAlignment="1">
      <alignment horizontal="center" vertical="center"/>
      <protection/>
    </xf>
    <xf numFmtId="1" fontId="1" fillId="0" borderId="14" xfId="33" applyNumberFormat="1" applyFont="1" applyFill="1" applyBorder="1" applyAlignment="1">
      <alignment horizontal="center" vertical="center"/>
      <protection/>
    </xf>
    <xf numFmtId="1" fontId="1" fillId="0" borderId="14" xfId="33" applyNumberFormat="1" applyFill="1" applyBorder="1">
      <alignment/>
      <protection/>
    </xf>
    <xf numFmtId="1" fontId="1" fillId="0" borderId="58" xfId="33" applyNumberFormat="1" applyFill="1" applyBorder="1">
      <alignment/>
      <protection/>
    </xf>
    <xf numFmtId="1" fontId="1" fillId="0" borderId="33" xfId="33" applyNumberFormat="1" applyFill="1" applyBorder="1">
      <alignment/>
      <protection/>
    </xf>
    <xf numFmtId="0" fontId="1" fillId="0" borderId="11" xfId="33" applyFont="1" applyBorder="1" applyAlignment="1">
      <alignment horizontal="center" vertical="center"/>
      <protection/>
    </xf>
    <xf numFmtId="0" fontId="4" fillId="0" borderId="67" xfId="33" applyFont="1" applyBorder="1" applyAlignment="1">
      <alignment horizontal="left"/>
      <protection/>
    </xf>
    <xf numFmtId="0" fontId="1" fillId="0" borderId="68" xfId="33" applyFont="1" applyBorder="1" applyAlignment="1">
      <alignment horizontal="center" textRotation="90"/>
      <protection/>
    </xf>
    <xf numFmtId="0" fontId="1" fillId="0" borderId="54" xfId="33" applyFont="1" applyBorder="1" applyAlignment="1">
      <alignment horizontal="center" vertical="center" wrapText="1"/>
      <protection/>
    </xf>
    <xf numFmtId="0" fontId="1" fillId="0" borderId="58" xfId="33" applyFont="1" applyBorder="1" applyAlignment="1">
      <alignment horizontal="center" vertical="center" wrapText="1"/>
      <protection/>
    </xf>
    <xf numFmtId="0" fontId="1" fillId="0" borderId="56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4" fillId="33" borderId="68" xfId="33" applyFont="1" applyFill="1" applyBorder="1" applyAlignment="1">
      <alignment horizontal="center" vertical="center" textRotation="90"/>
      <protection/>
    </xf>
    <xf numFmtId="0" fontId="4" fillId="0" borderId="25" xfId="33" applyFont="1" applyBorder="1" applyAlignment="1">
      <alignment horizontal="center"/>
      <protection/>
    </xf>
    <xf numFmtId="0" fontId="1" fillId="0" borderId="69" xfId="33" applyFont="1" applyBorder="1" applyAlignment="1">
      <alignment horizontal="center" vertical="center" textRotation="90"/>
      <protection/>
    </xf>
    <xf numFmtId="0" fontId="1" fillId="0" borderId="13" xfId="33" applyFont="1" applyBorder="1" applyAlignment="1">
      <alignment vertical="center" wrapText="1"/>
      <protection/>
    </xf>
    <xf numFmtId="0" fontId="1" fillId="0" borderId="14" xfId="33" applyBorder="1" applyAlignment="1">
      <alignment vertical="center" wrapText="1"/>
      <protection/>
    </xf>
    <xf numFmtId="0" fontId="4" fillId="0" borderId="20" xfId="33" applyFont="1" applyBorder="1" applyAlignment="1">
      <alignment vertical="center" wrapText="1"/>
      <protection/>
    </xf>
    <xf numFmtId="0" fontId="1" fillId="0" borderId="38" xfId="33" applyFont="1" applyBorder="1" applyAlignment="1">
      <alignment horizontal="center" vertical="center" wrapText="1"/>
      <protection/>
    </xf>
    <xf numFmtId="0" fontId="1" fillId="0" borderId="70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 vertical="center" textRotation="90"/>
      <protection/>
    </xf>
    <xf numFmtId="0" fontId="4" fillId="0" borderId="69" xfId="33" applyFont="1" applyBorder="1" applyAlignment="1">
      <alignment horizontal="center" vertical="center" textRotation="90"/>
      <protection/>
    </xf>
    <xf numFmtId="0" fontId="1" fillId="0" borderId="14" xfId="33" applyFont="1" applyBorder="1" applyAlignment="1">
      <alignment vertical="center" wrapText="1"/>
      <protection/>
    </xf>
    <xf numFmtId="0" fontId="4" fillId="35" borderId="57" xfId="33" applyFont="1" applyFill="1" applyBorder="1" applyAlignment="1">
      <alignment vertical="center" wrapText="1"/>
      <protection/>
    </xf>
    <xf numFmtId="0" fontId="4" fillId="35" borderId="37" xfId="33" applyFont="1" applyFill="1" applyBorder="1" applyAlignment="1">
      <alignment vertical="center" wrapText="1"/>
      <protection/>
    </xf>
    <xf numFmtId="0" fontId="4" fillId="35" borderId="58" xfId="33" applyFont="1" applyFill="1" applyBorder="1" applyAlignment="1">
      <alignment vertical="center" wrapText="1"/>
      <protection/>
    </xf>
    <xf numFmtId="0" fontId="4" fillId="35" borderId="38" xfId="33" applyFont="1" applyFill="1" applyBorder="1" applyAlignment="1">
      <alignment vertical="center" wrapText="1"/>
      <protection/>
    </xf>
    <xf numFmtId="0" fontId="4" fillId="0" borderId="71" xfId="33" applyFont="1" applyBorder="1" applyAlignment="1">
      <alignment vertical="center" wrapText="1"/>
      <protection/>
    </xf>
    <xf numFmtId="0" fontId="4" fillId="0" borderId="43" xfId="33" applyFont="1" applyBorder="1" applyAlignment="1">
      <alignment vertical="center" wrapText="1"/>
      <protection/>
    </xf>
    <xf numFmtId="0" fontId="4" fillId="0" borderId="29" xfId="33" applyFont="1" applyBorder="1" applyAlignment="1">
      <alignment vertical="center" wrapText="1"/>
      <protection/>
    </xf>
    <xf numFmtId="0" fontId="4" fillId="0" borderId="32" xfId="33" applyFont="1" applyBorder="1" applyAlignment="1">
      <alignment horizontal="center" vertical="center" textRotation="90"/>
      <protection/>
    </xf>
    <xf numFmtId="0" fontId="4" fillId="0" borderId="65" xfId="33" applyFont="1" applyBorder="1" applyAlignment="1">
      <alignment horizontal="center" vertical="center" textRotation="90"/>
      <protection/>
    </xf>
    <xf numFmtId="0" fontId="1" fillId="0" borderId="14" xfId="33" applyBorder="1" applyAlignment="1">
      <alignment vertical="top" wrapText="1"/>
      <protection/>
    </xf>
    <xf numFmtId="0" fontId="4" fillId="0" borderId="72" xfId="33" applyFont="1" applyBorder="1" applyAlignment="1">
      <alignment vertical="center" wrapText="1"/>
      <protection/>
    </xf>
    <xf numFmtId="0" fontId="1" fillId="0" borderId="25" xfId="33" applyFont="1" applyBorder="1" applyAlignment="1">
      <alignment vertical="center" wrapText="1"/>
      <protection/>
    </xf>
    <xf numFmtId="0" fontId="1" fillId="0" borderId="14" xfId="33" applyFont="1" applyBorder="1" applyAlignment="1">
      <alignment horizontal="center" vertical="center" textRotation="90"/>
      <protection/>
    </xf>
    <xf numFmtId="0" fontId="1" fillId="0" borderId="72" xfId="33" applyFont="1" applyBorder="1" applyAlignment="1">
      <alignment vertical="center" wrapText="1"/>
      <protection/>
    </xf>
    <xf numFmtId="1" fontId="4" fillId="43" borderId="17" xfId="33" applyNumberFormat="1" applyFont="1" applyFill="1" applyBorder="1" applyAlignment="1">
      <alignment horizontal="center"/>
      <protection/>
    </xf>
    <xf numFmtId="0" fontId="1" fillId="0" borderId="52" xfId="33" applyFont="1" applyBorder="1" applyAlignment="1">
      <alignment horizontal="center"/>
      <protection/>
    </xf>
    <xf numFmtId="0" fontId="1" fillId="0" borderId="25" xfId="33" applyFont="1" applyBorder="1" applyAlignment="1">
      <alignment horizontal="center"/>
      <protection/>
    </xf>
    <xf numFmtId="0" fontId="1" fillId="0" borderId="14" xfId="33" applyFont="1" applyBorder="1" applyAlignment="1">
      <alignment horizontal="center" vertical="center"/>
      <protection/>
    </xf>
    <xf numFmtId="0" fontId="1" fillId="0" borderId="41" xfId="33" applyFont="1" applyBorder="1" applyAlignment="1">
      <alignment horizontal="left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993366"/>
      <rgbColor rgb="00FFF9AE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AF6D2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tabSelected="1" zoomScale="90" zoomScaleNormal="90" zoomScalePageLayoutView="0" workbookViewId="0" topLeftCell="A4">
      <selection activeCell="M33" sqref="M33"/>
    </sheetView>
  </sheetViews>
  <sheetFormatPr defaultColWidth="8.7109375" defaultRowHeight="12.75"/>
  <cols>
    <col min="1" max="1" width="2.8515625" style="1" customWidth="1"/>
    <col min="2" max="2" width="8.57421875" style="1" customWidth="1"/>
    <col min="3" max="3" width="21.57421875" style="1" customWidth="1"/>
    <col min="4" max="4" width="8.7109375" style="1" customWidth="1"/>
    <col min="5" max="20" width="3.7109375" style="1" customWidth="1"/>
    <col min="21" max="21" width="4.57421875" style="1" customWidth="1"/>
    <col min="22" max="22" width="5.28125" style="1" customWidth="1"/>
    <col min="23" max="24" width="2.28125" style="1" customWidth="1"/>
    <col min="25" max="47" width="3.7109375" style="1" customWidth="1"/>
    <col min="48" max="48" width="6.57421875" style="1" customWidth="1"/>
    <col min="49" max="49" width="5.57421875" style="1" customWidth="1"/>
    <col min="50" max="53" width="2.28125" style="1" customWidth="1"/>
    <col min="54" max="54" width="1.8515625" style="1" customWidth="1"/>
    <col min="55" max="59" width="2.28125" style="1" customWidth="1"/>
    <col min="60" max="60" width="6.28125" style="1" customWidth="1"/>
    <col min="61" max="16384" width="8.7109375" style="1" customWidth="1"/>
  </cols>
  <sheetData>
    <row r="1" ht="15">
      <c r="B1" s="2" t="s">
        <v>0</v>
      </c>
    </row>
    <row r="2" spans="2:17" ht="15">
      <c r="B2" s="2" t="s">
        <v>1</v>
      </c>
      <c r="C2" s="3">
        <v>38404</v>
      </c>
      <c r="D2" s="431" t="s">
        <v>2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60" ht="70.5" customHeight="1">
      <c r="A3" s="432" t="s">
        <v>3</v>
      </c>
      <c r="B3" s="433" t="s">
        <v>4</v>
      </c>
      <c r="C3" s="434" t="s">
        <v>5</v>
      </c>
      <c r="D3" s="435" t="s">
        <v>6</v>
      </c>
      <c r="E3" s="4" t="s">
        <v>7</v>
      </c>
      <c r="F3" s="436" t="s">
        <v>8</v>
      </c>
      <c r="G3" s="436"/>
      <c r="H3" s="436"/>
      <c r="I3" s="5" t="s">
        <v>194</v>
      </c>
      <c r="J3" s="430" t="s">
        <v>9</v>
      </c>
      <c r="K3" s="430"/>
      <c r="L3" s="430"/>
      <c r="M3" s="430"/>
      <c r="N3" s="430" t="s">
        <v>10</v>
      </c>
      <c r="O3" s="430"/>
      <c r="P3" s="430"/>
      <c r="Q3" s="430"/>
      <c r="R3" s="6" t="s">
        <v>195</v>
      </c>
      <c r="S3" s="430" t="s">
        <v>11</v>
      </c>
      <c r="T3" s="430"/>
      <c r="U3" s="430"/>
      <c r="V3" s="7" t="s">
        <v>12</v>
      </c>
      <c r="W3" s="6" t="s">
        <v>196</v>
      </c>
      <c r="X3" s="430" t="s">
        <v>13</v>
      </c>
      <c r="Y3" s="430"/>
      <c r="Z3" s="430"/>
      <c r="AA3" s="430"/>
      <c r="AB3" s="6" t="s">
        <v>197</v>
      </c>
      <c r="AC3" s="430" t="s">
        <v>14</v>
      </c>
      <c r="AD3" s="430"/>
      <c r="AE3" s="430"/>
      <c r="AF3" s="6" t="s">
        <v>198</v>
      </c>
      <c r="AG3" s="430" t="s">
        <v>15</v>
      </c>
      <c r="AH3" s="430"/>
      <c r="AI3" s="430"/>
      <c r="AJ3" s="6" t="s">
        <v>199</v>
      </c>
      <c r="AK3" s="430" t="s">
        <v>16</v>
      </c>
      <c r="AL3" s="430"/>
      <c r="AM3" s="430"/>
      <c r="AN3" s="6" t="s">
        <v>200</v>
      </c>
      <c r="AO3" s="430" t="s">
        <v>17</v>
      </c>
      <c r="AP3" s="430"/>
      <c r="AQ3" s="430"/>
      <c r="AR3" s="430"/>
      <c r="AS3" s="6" t="s">
        <v>201</v>
      </c>
      <c r="AT3" s="430" t="s">
        <v>18</v>
      </c>
      <c r="AU3" s="430"/>
      <c r="AV3" s="430"/>
      <c r="AW3" s="7" t="s">
        <v>19</v>
      </c>
      <c r="AX3" s="6" t="s">
        <v>20</v>
      </c>
      <c r="AY3" s="430" t="s">
        <v>21</v>
      </c>
      <c r="AZ3" s="430"/>
      <c r="BA3" s="430"/>
      <c r="BB3" s="430"/>
      <c r="BC3" s="430" t="s">
        <v>22</v>
      </c>
      <c r="BD3" s="430"/>
      <c r="BE3" s="430"/>
      <c r="BF3" s="430"/>
      <c r="BG3" s="8" t="s">
        <v>23</v>
      </c>
      <c r="BH3" s="437" t="s">
        <v>24</v>
      </c>
    </row>
    <row r="4" spans="1:60" ht="12.75">
      <c r="A4" s="432"/>
      <c r="B4" s="433"/>
      <c r="C4" s="434"/>
      <c r="D4" s="435"/>
      <c r="E4" s="438" t="s">
        <v>25</v>
      </c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8"/>
      <c r="W4" s="438"/>
      <c r="X4" s="438"/>
      <c r="Y4" s="438"/>
      <c r="Z4" s="438"/>
      <c r="AA4" s="438"/>
      <c r="AB4" s="438"/>
      <c r="AC4" s="438"/>
      <c r="AD4" s="438"/>
      <c r="AE4" s="438"/>
      <c r="AF4" s="438"/>
      <c r="AG4" s="438"/>
      <c r="AH4" s="438"/>
      <c r="AI4" s="438"/>
      <c r="AJ4" s="438"/>
      <c r="AK4" s="438"/>
      <c r="AL4" s="438"/>
      <c r="AM4" s="438"/>
      <c r="AN4" s="438"/>
      <c r="AO4" s="438"/>
      <c r="AP4" s="438"/>
      <c r="AQ4" s="438"/>
      <c r="AR4" s="438"/>
      <c r="AS4" s="438"/>
      <c r="AT4" s="438"/>
      <c r="AU4" s="438"/>
      <c r="AV4" s="438"/>
      <c r="AW4" s="438"/>
      <c r="AX4" s="438"/>
      <c r="AY4" s="438"/>
      <c r="AZ4" s="438"/>
      <c r="BA4" s="438"/>
      <c r="BB4" s="438"/>
      <c r="BC4" s="438"/>
      <c r="BD4" s="438"/>
      <c r="BE4" s="438"/>
      <c r="BF4" s="438"/>
      <c r="BG4" s="438"/>
      <c r="BH4" s="437"/>
    </row>
    <row r="5" spans="1:60" ht="12.75">
      <c r="A5" s="432"/>
      <c r="B5" s="433"/>
      <c r="C5" s="434"/>
      <c r="D5" s="435"/>
      <c r="E5" s="9">
        <v>35</v>
      </c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10">
        <v>49</v>
      </c>
      <c r="T5" s="10">
        <v>50</v>
      </c>
      <c r="U5" s="10">
        <v>51</v>
      </c>
      <c r="V5" s="11"/>
      <c r="W5" s="12">
        <v>52</v>
      </c>
      <c r="X5" s="10">
        <v>1</v>
      </c>
      <c r="Y5" s="10">
        <v>2</v>
      </c>
      <c r="Z5" s="10">
        <v>3</v>
      </c>
      <c r="AA5" s="10">
        <v>4</v>
      </c>
      <c r="AB5" s="10">
        <v>5</v>
      </c>
      <c r="AC5" s="10">
        <v>6</v>
      </c>
      <c r="AD5" s="10">
        <v>7</v>
      </c>
      <c r="AE5" s="10">
        <v>8</v>
      </c>
      <c r="AF5" s="10">
        <v>9</v>
      </c>
      <c r="AG5" s="10">
        <v>10</v>
      </c>
      <c r="AH5" s="10">
        <v>11</v>
      </c>
      <c r="AI5" s="10">
        <v>12</v>
      </c>
      <c r="AJ5" s="10">
        <v>13</v>
      </c>
      <c r="AK5" s="10">
        <v>14</v>
      </c>
      <c r="AL5" s="10">
        <v>15</v>
      </c>
      <c r="AM5" s="10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10">
        <v>24</v>
      </c>
      <c r="AV5" s="10">
        <v>25</v>
      </c>
      <c r="AW5" s="11"/>
      <c r="AX5" s="12">
        <v>26</v>
      </c>
      <c r="AY5" s="12">
        <v>27</v>
      </c>
      <c r="AZ5" s="12">
        <v>28</v>
      </c>
      <c r="BA5" s="12">
        <v>29</v>
      </c>
      <c r="BB5" s="12">
        <v>30</v>
      </c>
      <c r="BC5" s="12">
        <v>31</v>
      </c>
      <c r="BD5" s="12">
        <v>32</v>
      </c>
      <c r="BE5" s="12">
        <v>33</v>
      </c>
      <c r="BF5" s="12">
        <v>34</v>
      </c>
      <c r="BG5" s="13">
        <v>35</v>
      </c>
      <c r="BH5" s="437"/>
    </row>
    <row r="6" spans="1:60" ht="12.75">
      <c r="A6" s="432"/>
      <c r="B6" s="433"/>
      <c r="C6" s="434"/>
      <c r="D6" s="435"/>
      <c r="E6" s="438" t="s">
        <v>26</v>
      </c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438"/>
      <c r="AG6" s="438"/>
      <c r="AH6" s="438"/>
      <c r="AI6" s="438"/>
      <c r="AJ6" s="438"/>
      <c r="AK6" s="438"/>
      <c r="AL6" s="438"/>
      <c r="AM6" s="438"/>
      <c r="AN6" s="438"/>
      <c r="AO6" s="438"/>
      <c r="AP6" s="438"/>
      <c r="AQ6" s="438"/>
      <c r="AR6" s="438"/>
      <c r="AS6" s="438"/>
      <c r="AT6" s="438"/>
      <c r="AU6" s="438"/>
      <c r="AV6" s="438"/>
      <c r="AW6" s="438"/>
      <c r="AX6" s="438"/>
      <c r="AY6" s="438"/>
      <c r="AZ6" s="438"/>
      <c r="BA6" s="438"/>
      <c r="BB6" s="438"/>
      <c r="BC6" s="438"/>
      <c r="BD6" s="438"/>
      <c r="BE6" s="438"/>
      <c r="BF6" s="438"/>
      <c r="BG6" s="438"/>
      <c r="BH6" s="437"/>
    </row>
    <row r="7" spans="1:60" ht="12.75">
      <c r="A7" s="432"/>
      <c r="B7" s="433"/>
      <c r="C7" s="434"/>
      <c r="D7" s="435"/>
      <c r="E7" s="14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5">
        <v>15</v>
      </c>
      <c r="T7" s="15">
        <v>16</v>
      </c>
      <c r="U7" s="15">
        <v>17</v>
      </c>
      <c r="V7" s="16"/>
      <c r="W7" s="17">
        <v>18</v>
      </c>
      <c r="X7" s="17">
        <v>19</v>
      </c>
      <c r="Y7" s="15">
        <v>20</v>
      </c>
      <c r="Z7" s="15">
        <v>21</v>
      </c>
      <c r="AA7" s="15">
        <v>22</v>
      </c>
      <c r="AB7" s="15">
        <v>23</v>
      </c>
      <c r="AC7" s="15">
        <v>24</v>
      </c>
      <c r="AD7" s="15">
        <v>25</v>
      </c>
      <c r="AE7" s="15">
        <v>26</v>
      </c>
      <c r="AF7" s="15">
        <v>27</v>
      </c>
      <c r="AG7" s="15">
        <v>28</v>
      </c>
      <c r="AH7" s="15">
        <v>29</v>
      </c>
      <c r="AI7" s="15">
        <v>30</v>
      </c>
      <c r="AJ7" s="15">
        <v>31</v>
      </c>
      <c r="AK7" s="15">
        <v>32</v>
      </c>
      <c r="AL7" s="15">
        <v>33</v>
      </c>
      <c r="AM7" s="15">
        <v>34</v>
      </c>
      <c r="AN7" s="15">
        <v>35</v>
      </c>
      <c r="AO7" s="15">
        <v>36</v>
      </c>
      <c r="AP7" s="15">
        <v>37</v>
      </c>
      <c r="AQ7" s="15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16"/>
      <c r="AX7" s="17">
        <v>44</v>
      </c>
      <c r="AY7" s="17">
        <v>45</v>
      </c>
      <c r="AZ7" s="17">
        <v>46</v>
      </c>
      <c r="BA7" s="17">
        <v>47</v>
      </c>
      <c r="BB7" s="17">
        <v>48</v>
      </c>
      <c r="BC7" s="17">
        <v>49</v>
      </c>
      <c r="BD7" s="17">
        <v>50</v>
      </c>
      <c r="BE7" s="17">
        <v>51</v>
      </c>
      <c r="BF7" s="17">
        <v>52</v>
      </c>
      <c r="BG7" s="18">
        <v>53</v>
      </c>
      <c r="BH7" s="437"/>
    </row>
    <row r="8" spans="1:60" ht="29.25" customHeight="1">
      <c r="A8" s="439" t="s">
        <v>27</v>
      </c>
      <c r="B8" s="19" t="s">
        <v>28</v>
      </c>
      <c r="C8" s="20" t="s">
        <v>29</v>
      </c>
      <c r="D8" s="21" t="s">
        <v>30</v>
      </c>
      <c r="E8" s="22">
        <f aca="true" t="shared" si="0" ref="E8:T8">SUM(E9,E10,E11,E12,E13,E14,E15,E16,E17,E18,E19,E20,E21,E22,E25)</f>
        <v>36</v>
      </c>
      <c r="F8" s="22">
        <f t="shared" si="0"/>
        <v>36</v>
      </c>
      <c r="G8" s="22">
        <f t="shared" si="0"/>
        <v>36</v>
      </c>
      <c r="H8" s="22">
        <f t="shared" si="0"/>
        <v>36</v>
      </c>
      <c r="I8" s="22">
        <f t="shared" si="0"/>
        <v>36</v>
      </c>
      <c r="J8" s="22">
        <f t="shared" si="0"/>
        <v>36</v>
      </c>
      <c r="K8" s="22">
        <f t="shared" si="0"/>
        <v>36</v>
      </c>
      <c r="L8" s="22">
        <f t="shared" si="0"/>
        <v>36</v>
      </c>
      <c r="M8" s="22">
        <f t="shared" si="0"/>
        <v>36</v>
      </c>
      <c r="N8" s="22">
        <f t="shared" si="0"/>
        <v>36</v>
      </c>
      <c r="O8" s="22">
        <f t="shared" si="0"/>
        <v>36</v>
      </c>
      <c r="P8" s="22">
        <f t="shared" si="0"/>
        <v>36</v>
      </c>
      <c r="Q8" s="22">
        <f t="shared" si="0"/>
        <v>36</v>
      </c>
      <c r="R8" s="22">
        <f t="shared" si="0"/>
        <v>36</v>
      </c>
      <c r="S8" s="22">
        <f t="shared" si="0"/>
        <v>36</v>
      </c>
      <c r="T8" s="22">
        <f t="shared" si="0"/>
        <v>36</v>
      </c>
      <c r="U8" s="23">
        <f>SUM(U9,U10,U11,U12,U13,U14,U15,U16,U17,U18,U19,U20)</f>
        <v>0</v>
      </c>
      <c r="V8" s="24">
        <f>SUM(E8:U8)</f>
        <v>576</v>
      </c>
      <c r="W8" s="25">
        <f>SUM(W9,W10,W11,W12,W13,W14,W15,W16,W17,W18,W19,W20)</f>
        <v>0</v>
      </c>
      <c r="X8" s="25">
        <f>SUM(X9,X10,X11,X12,X13,X14,X15,X16,X17,X18,X19,X20)</f>
        <v>0</v>
      </c>
      <c r="Y8" s="22">
        <f aca="true" t="shared" si="1" ref="Y8:AU8">SUM(Y9,Y10,Y11,Y12,Y13,Y14,Y15,Y16,Y17,Y18,Y19,Y20,Y21,Y22,Y23,Y24,Y25)</f>
        <v>36</v>
      </c>
      <c r="Z8" s="22">
        <f t="shared" si="1"/>
        <v>36</v>
      </c>
      <c r="AA8" s="22">
        <f t="shared" si="1"/>
        <v>36</v>
      </c>
      <c r="AB8" s="22">
        <f t="shared" si="1"/>
        <v>36</v>
      </c>
      <c r="AC8" s="22">
        <f t="shared" si="1"/>
        <v>36</v>
      </c>
      <c r="AD8" s="22">
        <f t="shared" si="1"/>
        <v>36</v>
      </c>
      <c r="AE8" s="22">
        <f t="shared" si="1"/>
        <v>36</v>
      </c>
      <c r="AF8" s="22">
        <f t="shared" si="1"/>
        <v>36</v>
      </c>
      <c r="AG8" s="22">
        <f t="shared" si="1"/>
        <v>36</v>
      </c>
      <c r="AH8" s="22">
        <f t="shared" si="1"/>
        <v>36</v>
      </c>
      <c r="AI8" s="22">
        <f t="shared" si="1"/>
        <v>36</v>
      </c>
      <c r="AJ8" s="22">
        <f t="shared" si="1"/>
        <v>36</v>
      </c>
      <c r="AK8" s="22">
        <f t="shared" si="1"/>
        <v>36</v>
      </c>
      <c r="AL8" s="22">
        <f t="shared" si="1"/>
        <v>36</v>
      </c>
      <c r="AM8" s="22">
        <f t="shared" si="1"/>
        <v>36</v>
      </c>
      <c r="AN8" s="22">
        <f t="shared" si="1"/>
        <v>36</v>
      </c>
      <c r="AO8" s="22">
        <f t="shared" si="1"/>
        <v>36</v>
      </c>
      <c r="AP8" s="22">
        <f t="shared" si="1"/>
        <v>36</v>
      </c>
      <c r="AQ8" s="22">
        <f t="shared" si="1"/>
        <v>36</v>
      </c>
      <c r="AR8" s="22">
        <f t="shared" si="1"/>
        <v>36</v>
      </c>
      <c r="AS8" s="22">
        <f t="shared" si="1"/>
        <v>36</v>
      </c>
      <c r="AT8" s="22">
        <f t="shared" si="1"/>
        <v>36</v>
      </c>
      <c r="AU8" s="22">
        <f t="shared" si="1"/>
        <v>36</v>
      </c>
      <c r="AV8" s="26">
        <f>SUM(AV9,AV10,AV11,AV12,AV13,AV14,AV15,AV16,AV17,AV18,AV19,AV20)</f>
        <v>0</v>
      </c>
      <c r="AW8" s="27">
        <f>SUM(Y8:AV8)</f>
        <v>828</v>
      </c>
      <c r="AX8" s="25">
        <f aca="true" t="shared" si="2" ref="AX8:BG8">SUM(AX9,AX10,AX11,AX12,AX13,AX14,AX15,AX16,AX17,AX18,AX19,AX20)</f>
        <v>0</v>
      </c>
      <c r="AY8" s="25">
        <f t="shared" si="2"/>
        <v>0</v>
      </c>
      <c r="AZ8" s="25">
        <f t="shared" si="2"/>
        <v>0</v>
      </c>
      <c r="BA8" s="25">
        <f t="shared" si="2"/>
        <v>0</v>
      </c>
      <c r="BB8" s="25">
        <f t="shared" si="2"/>
        <v>0</v>
      </c>
      <c r="BC8" s="25">
        <f t="shared" si="2"/>
        <v>0</v>
      </c>
      <c r="BD8" s="25">
        <f t="shared" si="2"/>
        <v>0</v>
      </c>
      <c r="BE8" s="25">
        <f t="shared" si="2"/>
        <v>0</v>
      </c>
      <c r="BF8" s="25">
        <f t="shared" si="2"/>
        <v>0</v>
      </c>
      <c r="BG8" s="25">
        <f t="shared" si="2"/>
        <v>0</v>
      </c>
      <c r="BH8" s="28">
        <f>SUM(BH9,BH10,BH11,BH12,BH13,BH14,BH15,BH16,BH17,BH18,BH19,BH20,BH21,BH22,BH23,BH24,BH25)</f>
        <v>1404</v>
      </c>
    </row>
    <row r="9" spans="1:60" ht="28.5" customHeight="1">
      <c r="A9" s="439"/>
      <c r="B9" s="29" t="s">
        <v>31</v>
      </c>
      <c r="C9" s="30" t="s">
        <v>32</v>
      </c>
      <c r="D9" s="31" t="s">
        <v>30</v>
      </c>
      <c r="E9" s="32">
        <v>2</v>
      </c>
      <c r="F9" s="33">
        <v>2</v>
      </c>
      <c r="G9" s="33">
        <v>2</v>
      </c>
      <c r="H9" s="33">
        <v>2</v>
      </c>
      <c r="I9" s="33">
        <v>2</v>
      </c>
      <c r="J9" s="33">
        <v>2</v>
      </c>
      <c r="K9" s="33">
        <v>2</v>
      </c>
      <c r="L9" s="33">
        <v>2</v>
      </c>
      <c r="M9" s="33">
        <v>2</v>
      </c>
      <c r="N9" s="33">
        <v>2</v>
      </c>
      <c r="O9" s="33">
        <v>2</v>
      </c>
      <c r="P9" s="33">
        <v>2</v>
      </c>
      <c r="Q9" s="33">
        <v>2</v>
      </c>
      <c r="R9" s="33">
        <v>2</v>
      </c>
      <c r="S9" s="33">
        <v>2</v>
      </c>
      <c r="T9" s="33">
        <v>2</v>
      </c>
      <c r="U9" s="34" t="s">
        <v>33</v>
      </c>
      <c r="V9" s="35">
        <f aca="true" t="shared" si="3" ref="V9:V25">SUM(E9:T9)</f>
        <v>32</v>
      </c>
      <c r="W9" s="36"/>
      <c r="X9" s="36"/>
      <c r="Y9" s="33">
        <v>2</v>
      </c>
      <c r="Z9" s="33">
        <v>2</v>
      </c>
      <c r="AA9" s="33">
        <v>2</v>
      </c>
      <c r="AB9" s="33">
        <v>2</v>
      </c>
      <c r="AC9" s="33">
        <v>2</v>
      </c>
      <c r="AD9" s="33">
        <v>2</v>
      </c>
      <c r="AE9" s="33">
        <v>2</v>
      </c>
      <c r="AF9" s="33">
        <v>2</v>
      </c>
      <c r="AG9" s="33">
        <v>2</v>
      </c>
      <c r="AH9" s="33">
        <v>2</v>
      </c>
      <c r="AI9" s="33">
        <v>2</v>
      </c>
      <c r="AJ9" s="33">
        <v>2</v>
      </c>
      <c r="AK9" s="33">
        <v>2</v>
      </c>
      <c r="AL9" s="33">
        <v>2</v>
      </c>
      <c r="AM9" s="33">
        <v>2</v>
      </c>
      <c r="AN9" s="33">
        <v>2</v>
      </c>
      <c r="AO9" s="33">
        <v>2</v>
      </c>
      <c r="AP9" s="33">
        <v>2</v>
      </c>
      <c r="AQ9" s="33">
        <v>2</v>
      </c>
      <c r="AR9" s="33">
        <v>2</v>
      </c>
      <c r="AS9" s="33">
        <v>2</v>
      </c>
      <c r="AT9" s="33">
        <v>2</v>
      </c>
      <c r="AU9" s="33">
        <v>2</v>
      </c>
      <c r="AV9" s="34" t="s">
        <v>34</v>
      </c>
      <c r="AW9" s="35">
        <f aca="true" t="shared" si="4" ref="AW9:AW27">SUM(Y9:AU9)</f>
        <v>46</v>
      </c>
      <c r="AX9" s="36"/>
      <c r="AY9" s="36"/>
      <c r="AZ9" s="36"/>
      <c r="BA9" s="36"/>
      <c r="BB9" s="36"/>
      <c r="BC9" s="36"/>
      <c r="BD9" s="36"/>
      <c r="BE9" s="36"/>
      <c r="BF9" s="36"/>
      <c r="BG9" s="37"/>
      <c r="BH9" s="38">
        <f aca="true" t="shared" si="5" ref="BH9:BH27">SUM(E9:T9,Y9:AU9)</f>
        <v>78</v>
      </c>
    </row>
    <row r="10" spans="1:60" ht="26.25" customHeight="1">
      <c r="A10" s="439"/>
      <c r="B10" s="29" t="s">
        <v>35</v>
      </c>
      <c r="C10" s="30" t="s">
        <v>36</v>
      </c>
      <c r="D10" s="31" t="s">
        <v>30</v>
      </c>
      <c r="E10" s="32">
        <v>4</v>
      </c>
      <c r="F10" s="33">
        <v>4</v>
      </c>
      <c r="G10" s="33">
        <v>4</v>
      </c>
      <c r="H10" s="33">
        <v>4</v>
      </c>
      <c r="I10" s="33">
        <v>4</v>
      </c>
      <c r="J10" s="33">
        <v>4</v>
      </c>
      <c r="K10" s="33">
        <v>4</v>
      </c>
      <c r="L10" s="33">
        <v>4</v>
      </c>
      <c r="M10" s="33">
        <v>4</v>
      </c>
      <c r="N10" s="33">
        <v>4</v>
      </c>
      <c r="O10" s="33">
        <v>4</v>
      </c>
      <c r="P10" s="33">
        <v>4</v>
      </c>
      <c r="Q10" s="33">
        <v>4</v>
      </c>
      <c r="R10" s="33">
        <v>4</v>
      </c>
      <c r="S10" s="33">
        <v>4</v>
      </c>
      <c r="T10" s="33">
        <v>1</v>
      </c>
      <c r="U10" s="34" t="s">
        <v>37</v>
      </c>
      <c r="V10" s="35">
        <f t="shared" si="3"/>
        <v>61</v>
      </c>
      <c r="W10" s="36"/>
      <c r="X10" s="36"/>
      <c r="Y10" s="33">
        <v>4</v>
      </c>
      <c r="Z10" s="33">
        <v>2</v>
      </c>
      <c r="AA10" s="33">
        <v>2</v>
      </c>
      <c r="AB10" s="33">
        <v>2</v>
      </c>
      <c r="AC10" s="33">
        <v>2</v>
      </c>
      <c r="AD10" s="33">
        <v>2</v>
      </c>
      <c r="AE10" s="33">
        <v>4</v>
      </c>
      <c r="AF10" s="33">
        <v>2</v>
      </c>
      <c r="AG10" s="33">
        <v>2</v>
      </c>
      <c r="AH10" s="33">
        <v>2</v>
      </c>
      <c r="AI10" s="33">
        <v>4</v>
      </c>
      <c r="AJ10" s="33">
        <v>2</v>
      </c>
      <c r="AK10" s="33">
        <v>2</v>
      </c>
      <c r="AL10" s="33">
        <v>2</v>
      </c>
      <c r="AM10" s="33">
        <v>4</v>
      </c>
      <c r="AN10" s="33">
        <v>2</v>
      </c>
      <c r="AO10" s="33">
        <v>2</v>
      </c>
      <c r="AP10" s="33">
        <v>2</v>
      </c>
      <c r="AQ10" s="33">
        <v>4</v>
      </c>
      <c r="AR10" s="33">
        <v>2</v>
      </c>
      <c r="AS10" s="33">
        <v>2</v>
      </c>
      <c r="AT10" s="33">
        <v>2</v>
      </c>
      <c r="AU10" s="33">
        <v>2</v>
      </c>
      <c r="AV10" s="34" t="s">
        <v>38</v>
      </c>
      <c r="AW10" s="35">
        <f t="shared" si="4"/>
        <v>56</v>
      </c>
      <c r="AX10" s="36"/>
      <c r="AY10" s="36"/>
      <c r="AZ10" s="36"/>
      <c r="BA10" s="36"/>
      <c r="BB10" s="36"/>
      <c r="BC10" s="36"/>
      <c r="BD10" s="36"/>
      <c r="BE10" s="36"/>
      <c r="BF10" s="36"/>
      <c r="BG10" s="37"/>
      <c r="BH10" s="38">
        <f t="shared" si="5"/>
        <v>117</v>
      </c>
    </row>
    <row r="11" spans="1:60" ht="19.5" customHeight="1">
      <c r="A11" s="439"/>
      <c r="B11" s="29" t="s">
        <v>39</v>
      </c>
      <c r="C11" s="30" t="s">
        <v>40</v>
      </c>
      <c r="D11" s="31" t="s">
        <v>30</v>
      </c>
      <c r="E11" s="32">
        <v>4</v>
      </c>
      <c r="F11" s="33">
        <v>2</v>
      </c>
      <c r="G11" s="33">
        <v>4</v>
      </c>
      <c r="H11" s="33">
        <v>2</v>
      </c>
      <c r="I11" s="33">
        <v>4</v>
      </c>
      <c r="J11" s="33">
        <v>2</v>
      </c>
      <c r="K11" s="33">
        <v>4</v>
      </c>
      <c r="L11" s="33">
        <v>2</v>
      </c>
      <c r="M11" s="33">
        <v>4</v>
      </c>
      <c r="N11" s="33">
        <v>2</v>
      </c>
      <c r="O11" s="33">
        <v>4</v>
      </c>
      <c r="P11" s="33">
        <v>2</v>
      </c>
      <c r="Q11" s="33">
        <v>4</v>
      </c>
      <c r="R11" s="33">
        <v>2</v>
      </c>
      <c r="S11" s="33">
        <v>4</v>
      </c>
      <c r="T11" s="33">
        <v>1</v>
      </c>
      <c r="U11" s="34" t="s">
        <v>37</v>
      </c>
      <c r="V11" s="35">
        <f>SUM(E11:U11)</f>
        <v>47</v>
      </c>
      <c r="W11" s="36"/>
      <c r="X11" s="36"/>
      <c r="Y11" s="33">
        <v>2</v>
      </c>
      <c r="Z11" s="33">
        <v>4</v>
      </c>
      <c r="AA11" s="33">
        <v>2</v>
      </c>
      <c r="AB11" s="33">
        <v>4</v>
      </c>
      <c r="AC11" s="33">
        <v>2</v>
      </c>
      <c r="AD11" s="33">
        <v>4</v>
      </c>
      <c r="AE11" s="33">
        <v>2</v>
      </c>
      <c r="AF11" s="33">
        <v>4</v>
      </c>
      <c r="AG11" s="33">
        <v>2</v>
      </c>
      <c r="AH11" s="33">
        <v>4</v>
      </c>
      <c r="AI11" s="33">
        <v>2</v>
      </c>
      <c r="AJ11" s="33">
        <v>4</v>
      </c>
      <c r="AK11" s="33">
        <v>2</v>
      </c>
      <c r="AL11" s="33">
        <v>4</v>
      </c>
      <c r="AM11" s="33">
        <v>2</v>
      </c>
      <c r="AN11" s="33">
        <v>4</v>
      </c>
      <c r="AO11" s="33">
        <v>2</v>
      </c>
      <c r="AP11" s="33">
        <v>4</v>
      </c>
      <c r="AQ11" s="33">
        <v>2</v>
      </c>
      <c r="AR11" s="33">
        <v>4</v>
      </c>
      <c r="AS11" s="33">
        <v>2</v>
      </c>
      <c r="AT11" s="33">
        <v>4</v>
      </c>
      <c r="AU11" s="33">
        <v>4</v>
      </c>
      <c r="AV11" s="34" t="s">
        <v>38</v>
      </c>
      <c r="AW11" s="35">
        <f t="shared" si="4"/>
        <v>70</v>
      </c>
      <c r="AX11" s="36"/>
      <c r="AY11" s="36"/>
      <c r="AZ11" s="36"/>
      <c r="BA11" s="36"/>
      <c r="BB11" s="36"/>
      <c r="BC11" s="36"/>
      <c r="BD11" s="36"/>
      <c r="BE11" s="36"/>
      <c r="BF11" s="36"/>
      <c r="BG11" s="37"/>
      <c r="BH11" s="38">
        <f t="shared" si="5"/>
        <v>117</v>
      </c>
    </row>
    <row r="12" spans="1:60" ht="19.5" customHeight="1">
      <c r="A12" s="439"/>
      <c r="B12" s="29" t="s">
        <v>41</v>
      </c>
      <c r="C12" s="30" t="s">
        <v>42</v>
      </c>
      <c r="D12" s="31" t="s">
        <v>30</v>
      </c>
      <c r="E12" s="32">
        <v>8</v>
      </c>
      <c r="F12" s="33">
        <v>8</v>
      </c>
      <c r="G12" s="33">
        <v>6</v>
      </c>
      <c r="H12" s="33">
        <v>8</v>
      </c>
      <c r="I12" s="33">
        <v>8</v>
      </c>
      <c r="J12" s="33">
        <v>6</v>
      </c>
      <c r="K12" s="33">
        <v>8</v>
      </c>
      <c r="L12" s="33">
        <v>8</v>
      </c>
      <c r="M12" s="33">
        <v>6</v>
      </c>
      <c r="N12" s="33">
        <v>8</v>
      </c>
      <c r="O12" s="33">
        <v>8</v>
      </c>
      <c r="P12" s="33">
        <v>6</v>
      </c>
      <c r="Q12" s="33">
        <v>8</v>
      </c>
      <c r="R12" s="33">
        <v>8</v>
      </c>
      <c r="S12" s="33">
        <v>6</v>
      </c>
      <c r="T12" s="33">
        <v>9</v>
      </c>
      <c r="U12" s="34" t="s">
        <v>34</v>
      </c>
      <c r="V12" s="35">
        <f t="shared" si="3"/>
        <v>119</v>
      </c>
      <c r="W12" s="36"/>
      <c r="X12" s="36"/>
      <c r="Y12" s="33">
        <v>4</v>
      </c>
      <c r="Z12" s="33">
        <v>6</v>
      </c>
      <c r="AA12" s="33">
        <v>4</v>
      </c>
      <c r="AB12" s="33">
        <v>6</v>
      </c>
      <c r="AC12" s="33">
        <v>4</v>
      </c>
      <c r="AD12" s="33">
        <v>6</v>
      </c>
      <c r="AE12" s="33">
        <v>4</v>
      </c>
      <c r="AF12" s="33">
        <v>6</v>
      </c>
      <c r="AG12" s="33">
        <v>4</v>
      </c>
      <c r="AH12" s="33">
        <v>6</v>
      </c>
      <c r="AI12" s="33">
        <v>4</v>
      </c>
      <c r="AJ12" s="33">
        <v>6</v>
      </c>
      <c r="AK12" s="33">
        <v>4</v>
      </c>
      <c r="AL12" s="33">
        <v>6</v>
      </c>
      <c r="AM12" s="33">
        <v>4</v>
      </c>
      <c r="AN12" s="33">
        <v>6</v>
      </c>
      <c r="AO12" s="33">
        <v>4</v>
      </c>
      <c r="AP12" s="33">
        <v>6</v>
      </c>
      <c r="AQ12" s="33">
        <v>4</v>
      </c>
      <c r="AR12" s="33">
        <v>6</v>
      </c>
      <c r="AS12" s="33">
        <v>4</v>
      </c>
      <c r="AT12" s="33">
        <v>6</v>
      </c>
      <c r="AU12" s="33">
        <v>5</v>
      </c>
      <c r="AV12" s="34" t="s">
        <v>34</v>
      </c>
      <c r="AW12" s="35">
        <f t="shared" si="4"/>
        <v>115</v>
      </c>
      <c r="AX12" s="36"/>
      <c r="AY12" s="36"/>
      <c r="AZ12" s="36"/>
      <c r="BA12" s="36"/>
      <c r="BB12" s="36"/>
      <c r="BC12" s="36"/>
      <c r="BD12" s="36"/>
      <c r="BE12" s="36"/>
      <c r="BF12" s="36"/>
      <c r="BG12" s="37"/>
      <c r="BH12" s="38">
        <f t="shared" si="5"/>
        <v>234</v>
      </c>
    </row>
    <row r="13" spans="1:60" ht="19.5" customHeight="1">
      <c r="A13" s="439"/>
      <c r="B13" s="29" t="s">
        <v>43</v>
      </c>
      <c r="C13" s="30" t="s">
        <v>44</v>
      </c>
      <c r="D13" s="31" t="s">
        <v>30</v>
      </c>
      <c r="E13" s="32">
        <v>2</v>
      </c>
      <c r="F13" s="33">
        <v>2</v>
      </c>
      <c r="G13" s="33">
        <v>2</v>
      </c>
      <c r="H13" s="33">
        <v>2</v>
      </c>
      <c r="I13" s="33">
        <v>2</v>
      </c>
      <c r="J13" s="33">
        <v>4</v>
      </c>
      <c r="K13" s="33">
        <v>2</v>
      </c>
      <c r="L13" s="33">
        <v>2</v>
      </c>
      <c r="M13" s="33">
        <v>2</v>
      </c>
      <c r="N13" s="33">
        <v>4</v>
      </c>
      <c r="O13" s="33">
        <v>2</v>
      </c>
      <c r="P13" s="33">
        <v>4</v>
      </c>
      <c r="Q13" s="33">
        <v>2</v>
      </c>
      <c r="R13" s="33">
        <v>4</v>
      </c>
      <c r="S13" s="33">
        <v>4</v>
      </c>
      <c r="T13" s="33">
        <v>3</v>
      </c>
      <c r="U13" s="34" t="s">
        <v>37</v>
      </c>
      <c r="V13" s="35">
        <f t="shared" si="3"/>
        <v>43</v>
      </c>
      <c r="W13" s="36"/>
      <c r="X13" s="36"/>
      <c r="Y13" s="33">
        <v>4</v>
      </c>
      <c r="Z13" s="33">
        <v>4</v>
      </c>
      <c r="AA13" s="33">
        <v>4</v>
      </c>
      <c r="AB13" s="33">
        <v>2</v>
      </c>
      <c r="AC13" s="33">
        <v>4</v>
      </c>
      <c r="AD13" s="33">
        <v>2</v>
      </c>
      <c r="AE13" s="33">
        <v>4</v>
      </c>
      <c r="AF13" s="33">
        <v>2</v>
      </c>
      <c r="AG13" s="33">
        <v>4</v>
      </c>
      <c r="AH13" s="33">
        <v>2</v>
      </c>
      <c r="AI13" s="33">
        <v>4</v>
      </c>
      <c r="AJ13" s="33">
        <v>2</v>
      </c>
      <c r="AK13" s="33">
        <v>4</v>
      </c>
      <c r="AL13" s="33">
        <v>2</v>
      </c>
      <c r="AM13" s="33">
        <v>4</v>
      </c>
      <c r="AN13" s="33">
        <v>2</v>
      </c>
      <c r="AO13" s="33">
        <v>4</v>
      </c>
      <c r="AP13" s="33">
        <v>2</v>
      </c>
      <c r="AQ13" s="33">
        <v>4</v>
      </c>
      <c r="AR13" s="33">
        <v>4</v>
      </c>
      <c r="AS13" s="33">
        <v>4</v>
      </c>
      <c r="AT13" s="33">
        <v>2</v>
      </c>
      <c r="AU13" s="33">
        <v>4</v>
      </c>
      <c r="AV13" s="34" t="s">
        <v>38</v>
      </c>
      <c r="AW13" s="35">
        <f t="shared" si="4"/>
        <v>74</v>
      </c>
      <c r="AX13" s="36"/>
      <c r="AY13" s="36"/>
      <c r="AZ13" s="36"/>
      <c r="BA13" s="36"/>
      <c r="BB13" s="36"/>
      <c r="BC13" s="36"/>
      <c r="BD13" s="36"/>
      <c r="BE13" s="36"/>
      <c r="BF13" s="36"/>
      <c r="BG13" s="37"/>
      <c r="BH13" s="38">
        <f t="shared" si="5"/>
        <v>117</v>
      </c>
    </row>
    <row r="14" spans="1:60" ht="19.5" customHeight="1">
      <c r="A14" s="439"/>
      <c r="B14" s="29" t="s">
        <v>45</v>
      </c>
      <c r="C14" s="30" t="s">
        <v>46</v>
      </c>
      <c r="D14" s="31" t="s">
        <v>30</v>
      </c>
      <c r="E14" s="32">
        <v>4</v>
      </c>
      <c r="F14" s="32">
        <v>2</v>
      </c>
      <c r="G14" s="32">
        <v>4</v>
      </c>
      <c r="H14" s="32">
        <v>2</v>
      </c>
      <c r="I14" s="32">
        <v>4</v>
      </c>
      <c r="J14" s="32">
        <v>2</v>
      </c>
      <c r="K14" s="32">
        <v>4</v>
      </c>
      <c r="L14" s="32">
        <v>2</v>
      </c>
      <c r="M14" s="32">
        <v>4</v>
      </c>
      <c r="N14" s="32">
        <v>2</v>
      </c>
      <c r="O14" s="32">
        <v>2</v>
      </c>
      <c r="P14" s="32">
        <v>4</v>
      </c>
      <c r="Q14" s="32">
        <v>4</v>
      </c>
      <c r="R14" s="32">
        <v>2</v>
      </c>
      <c r="S14" s="32">
        <v>2</v>
      </c>
      <c r="T14" s="32">
        <v>4</v>
      </c>
      <c r="U14" s="34" t="s">
        <v>47</v>
      </c>
      <c r="V14" s="35">
        <f>SUM(E14:T14)</f>
        <v>48</v>
      </c>
      <c r="W14" s="36"/>
      <c r="X14" s="36"/>
      <c r="Y14" s="33">
        <v>4</v>
      </c>
      <c r="Z14" s="33">
        <v>2</v>
      </c>
      <c r="AA14" s="33">
        <v>4</v>
      </c>
      <c r="AB14" s="33">
        <v>2</v>
      </c>
      <c r="AC14" s="33">
        <v>4</v>
      </c>
      <c r="AD14" s="33">
        <v>2</v>
      </c>
      <c r="AE14" s="33">
        <v>4</v>
      </c>
      <c r="AF14" s="33">
        <v>2</v>
      </c>
      <c r="AG14" s="33">
        <v>4</v>
      </c>
      <c r="AH14" s="33">
        <v>2</v>
      </c>
      <c r="AI14" s="33">
        <v>4</v>
      </c>
      <c r="AJ14" s="33">
        <v>2</v>
      </c>
      <c r="AK14" s="33">
        <v>4</v>
      </c>
      <c r="AL14" s="33">
        <v>2</v>
      </c>
      <c r="AM14" s="33">
        <v>4</v>
      </c>
      <c r="AN14" s="33">
        <v>2</v>
      </c>
      <c r="AO14" s="33">
        <v>4</v>
      </c>
      <c r="AP14" s="33">
        <v>2</v>
      </c>
      <c r="AQ14" s="33">
        <v>4</v>
      </c>
      <c r="AR14" s="33">
        <v>2</v>
      </c>
      <c r="AS14" s="33">
        <v>4</v>
      </c>
      <c r="AT14" s="33">
        <v>2</v>
      </c>
      <c r="AU14" s="33">
        <v>3</v>
      </c>
      <c r="AV14" s="34" t="s">
        <v>38</v>
      </c>
      <c r="AW14" s="35">
        <f t="shared" si="4"/>
        <v>69</v>
      </c>
      <c r="AX14" s="36"/>
      <c r="AY14" s="36"/>
      <c r="AZ14" s="36"/>
      <c r="BA14" s="36"/>
      <c r="BB14" s="36"/>
      <c r="BC14" s="36"/>
      <c r="BD14" s="36"/>
      <c r="BE14" s="36"/>
      <c r="BF14" s="36"/>
      <c r="BG14" s="37"/>
      <c r="BH14" s="38">
        <f t="shared" si="5"/>
        <v>117</v>
      </c>
    </row>
    <row r="15" spans="1:60" ht="27.75" customHeight="1">
      <c r="A15" s="439"/>
      <c r="B15" s="29" t="s">
        <v>48</v>
      </c>
      <c r="C15" s="30" t="s">
        <v>49</v>
      </c>
      <c r="D15" s="31" t="s">
        <v>30</v>
      </c>
      <c r="E15" s="32">
        <v>2</v>
      </c>
      <c r="F15" s="32">
        <v>2</v>
      </c>
      <c r="G15" s="32">
        <v>2</v>
      </c>
      <c r="H15" s="32">
        <v>2</v>
      </c>
      <c r="I15" s="32">
        <v>2</v>
      </c>
      <c r="J15" s="32">
        <v>2</v>
      </c>
      <c r="K15" s="32">
        <v>2</v>
      </c>
      <c r="L15" s="32">
        <v>2</v>
      </c>
      <c r="M15" s="32">
        <v>2</v>
      </c>
      <c r="N15" s="32">
        <v>2</v>
      </c>
      <c r="O15" s="32">
        <v>2</v>
      </c>
      <c r="P15" s="32">
        <v>2</v>
      </c>
      <c r="Q15" s="32">
        <v>4</v>
      </c>
      <c r="R15" s="32">
        <v>2</v>
      </c>
      <c r="S15" s="32">
        <v>2</v>
      </c>
      <c r="T15" s="32">
        <v>2</v>
      </c>
      <c r="U15" s="34" t="s">
        <v>37</v>
      </c>
      <c r="V15" s="35">
        <f t="shared" si="3"/>
        <v>34</v>
      </c>
      <c r="W15" s="36"/>
      <c r="X15" s="36"/>
      <c r="Y15" s="33">
        <v>2</v>
      </c>
      <c r="Z15" s="33">
        <v>2</v>
      </c>
      <c r="AA15" s="33">
        <v>0</v>
      </c>
      <c r="AB15" s="33">
        <v>2</v>
      </c>
      <c r="AC15" s="33">
        <v>2</v>
      </c>
      <c r="AD15" s="33">
        <v>0</v>
      </c>
      <c r="AE15" s="33">
        <v>2</v>
      </c>
      <c r="AF15" s="33">
        <v>2</v>
      </c>
      <c r="AG15" s="33">
        <v>0</v>
      </c>
      <c r="AH15" s="33">
        <v>2</v>
      </c>
      <c r="AI15" s="33">
        <v>2</v>
      </c>
      <c r="AJ15" s="33">
        <v>2</v>
      </c>
      <c r="AK15" s="33">
        <v>2</v>
      </c>
      <c r="AL15" s="33">
        <v>2</v>
      </c>
      <c r="AM15" s="33">
        <v>0</v>
      </c>
      <c r="AN15" s="33">
        <v>2</v>
      </c>
      <c r="AO15" s="33">
        <v>2</v>
      </c>
      <c r="AP15" s="33">
        <v>0</v>
      </c>
      <c r="AQ15" s="33">
        <v>2</v>
      </c>
      <c r="AR15" s="33">
        <v>2</v>
      </c>
      <c r="AS15" s="33">
        <v>2</v>
      </c>
      <c r="AT15" s="33">
        <v>2</v>
      </c>
      <c r="AU15" s="33">
        <v>2</v>
      </c>
      <c r="AV15" s="34" t="s">
        <v>38</v>
      </c>
      <c r="AW15" s="35">
        <f t="shared" si="4"/>
        <v>36</v>
      </c>
      <c r="AX15" s="36"/>
      <c r="AY15" s="36"/>
      <c r="AZ15" s="36"/>
      <c r="BA15" s="36"/>
      <c r="BB15" s="36"/>
      <c r="BC15" s="36"/>
      <c r="BD15" s="36"/>
      <c r="BE15" s="36"/>
      <c r="BF15" s="36"/>
      <c r="BG15" s="37"/>
      <c r="BH15" s="38">
        <f t="shared" si="5"/>
        <v>70</v>
      </c>
    </row>
    <row r="16" spans="1:60" ht="19.5" customHeight="1">
      <c r="A16" s="439"/>
      <c r="B16" s="29" t="s">
        <v>50</v>
      </c>
      <c r="C16" s="30" t="s">
        <v>51</v>
      </c>
      <c r="D16" s="31" t="s">
        <v>30</v>
      </c>
      <c r="E16" s="32">
        <v>2</v>
      </c>
      <c r="F16" s="33">
        <v>2</v>
      </c>
      <c r="G16" s="33">
        <v>2</v>
      </c>
      <c r="H16" s="33">
        <v>2</v>
      </c>
      <c r="I16" s="33">
        <v>2</v>
      </c>
      <c r="J16" s="33">
        <v>2</v>
      </c>
      <c r="K16" s="33">
        <v>2</v>
      </c>
      <c r="L16" s="33">
        <v>2</v>
      </c>
      <c r="M16" s="33">
        <v>2</v>
      </c>
      <c r="N16" s="33">
        <v>2</v>
      </c>
      <c r="O16" s="33">
        <v>2</v>
      </c>
      <c r="P16" s="33">
        <v>2</v>
      </c>
      <c r="Q16" s="33">
        <v>2</v>
      </c>
      <c r="R16" s="33">
        <v>2</v>
      </c>
      <c r="S16" s="33">
        <v>2</v>
      </c>
      <c r="T16" s="33">
        <v>3</v>
      </c>
      <c r="U16" s="34" t="s">
        <v>33</v>
      </c>
      <c r="V16" s="35">
        <f t="shared" si="3"/>
        <v>33</v>
      </c>
      <c r="W16" s="36"/>
      <c r="X16" s="36"/>
      <c r="Y16" s="33">
        <v>4</v>
      </c>
      <c r="Z16" s="33">
        <v>2</v>
      </c>
      <c r="AA16" s="33">
        <v>4</v>
      </c>
      <c r="AB16" s="33">
        <v>2</v>
      </c>
      <c r="AC16" s="33">
        <v>4</v>
      </c>
      <c r="AD16" s="33">
        <v>2</v>
      </c>
      <c r="AE16" s="33">
        <v>4</v>
      </c>
      <c r="AF16" s="33">
        <v>2</v>
      </c>
      <c r="AG16" s="33">
        <v>4</v>
      </c>
      <c r="AH16" s="33">
        <v>2</v>
      </c>
      <c r="AI16" s="33">
        <v>4</v>
      </c>
      <c r="AJ16" s="33">
        <v>2</v>
      </c>
      <c r="AK16" s="33">
        <v>2</v>
      </c>
      <c r="AL16" s="33">
        <v>4</v>
      </c>
      <c r="AM16" s="33">
        <v>2</v>
      </c>
      <c r="AN16" s="33">
        <v>4</v>
      </c>
      <c r="AO16" s="33">
        <v>2</v>
      </c>
      <c r="AP16" s="33">
        <v>2</v>
      </c>
      <c r="AQ16" s="33">
        <v>4</v>
      </c>
      <c r="AR16" s="33">
        <v>2</v>
      </c>
      <c r="AS16" s="33">
        <v>4</v>
      </c>
      <c r="AT16" s="33">
        <v>2</v>
      </c>
      <c r="AU16" s="33">
        <v>3</v>
      </c>
      <c r="AV16" s="34" t="s">
        <v>38</v>
      </c>
      <c r="AW16" s="35">
        <f t="shared" si="4"/>
        <v>67</v>
      </c>
      <c r="AX16" s="36"/>
      <c r="AY16" s="36"/>
      <c r="AZ16" s="36"/>
      <c r="BA16" s="36"/>
      <c r="BB16" s="36"/>
      <c r="BC16" s="36"/>
      <c r="BD16" s="36"/>
      <c r="BE16" s="36"/>
      <c r="BF16" s="36"/>
      <c r="BG16" s="37"/>
      <c r="BH16" s="38">
        <f t="shared" si="5"/>
        <v>100</v>
      </c>
    </row>
    <row r="17" spans="1:60" ht="19.5" customHeight="1">
      <c r="A17" s="439"/>
      <c r="B17" s="29" t="s">
        <v>52</v>
      </c>
      <c r="C17" s="30" t="s">
        <v>53</v>
      </c>
      <c r="D17" s="31" t="s">
        <v>30</v>
      </c>
      <c r="E17" s="32">
        <v>4</v>
      </c>
      <c r="F17" s="33">
        <v>2</v>
      </c>
      <c r="G17" s="33">
        <v>4</v>
      </c>
      <c r="H17" s="33">
        <v>2</v>
      </c>
      <c r="I17" s="33">
        <v>4</v>
      </c>
      <c r="J17" s="33">
        <v>2</v>
      </c>
      <c r="K17" s="33">
        <v>2</v>
      </c>
      <c r="L17" s="33">
        <v>4</v>
      </c>
      <c r="M17" s="33">
        <v>2</v>
      </c>
      <c r="N17" s="33">
        <v>2</v>
      </c>
      <c r="O17" s="33">
        <v>2</v>
      </c>
      <c r="P17" s="33">
        <v>2</v>
      </c>
      <c r="Q17" s="33">
        <v>2</v>
      </c>
      <c r="R17" s="33">
        <v>2</v>
      </c>
      <c r="S17" s="33">
        <v>2</v>
      </c>
      <c r="T17" s="33">
        <v>3</v>
      </c>
      <c r="U17" s="34" t="s">
        <v>38</v>
      </c>
      <c r="V17" s="35">
        <f t="shared" si="3"/>
        <v>41</v>
      </c>
      <c r="W17" s="36"/>
      <c r="X17" s="36"/>
      <c r="Y17" s="33">
        <v>4</v>
      </c>
      <c r="Z17" s="33">
        <v>2</v>
      </c>
      <c r="AA17" s="33">
        <v>4</v>
      </c>
      <c r="AB17" s="33">
        <v>2</v>
      </c>
      <c r="AC17" s="33">
        <v>4</v>
      </c>
      <c r="AD17" s="33">
        <v>4</v>
      </c>
      <c r="AE17" s="33">
        <v>2</v>
      </c>
      <c r="AF17" s="33">
        <v>4</v>
      </c>
      <c r="AG17" s="33">
        <v>4</v>
      </c>
      <c r="AH17" s="33">
        <v>4</v>
      </c>
      <c r="AI17" s="33">
        <v>4</v>
      </c>
      <c r="AJ17" s="33">
        <v>4</v>
      </c>
      <c r="AK17" s="33">
        <v>4</v>
      </c>
      <c r="AL17" s="33">
        <v>4</v>
      </c>
      <c r="AM17" s="33">
        <v>4</v>
      </c>
      <c r="AN17" s="33">
        <v>2</v>
      </c>
      <c r="AO17" s="33">
        <v>4</v>
      </c>
      <c r="AP17" s="33">
        <v>2</v>
      </c>
      <c r="AQ17" s="33">
        <v>4</v>
      </c>
      <c r="AR17" s="33">
        <v>2</v>
      </c>
      <c r="AS17" s="33">
        <v>4</v>
      </c>
      <c r="AT17" s="33">
        <v>4</v>
      </c>
      <c r="AU17" s="33">
        <v>4</v>
      </c>
      <c r="AV17" s="34" t="s">
        <v>34</v>
      </c>
      <c r="AW17" s="35">
        <f t="shared" si="4"/>
        <v>80</v>
      </c>
      <c r="AX17" s="36"/>
      <c r="AY17" s="36"/>
      <c r="AZ17" s="36"/>
      <c r="BA17" s="36"/>
      <c r="BB17" s="36"/>
      <c r="BC17" s="36"/>
      <c r="BD17" s="36"/>
      <c r="BE17" s="36"/>
      <c r="BF17" s="36"/>
      <c r="BG17" s="37"/>
      <c r="BH17" s="38">
        <f t="shared" si="5"/>
        <v>121</v>
      </c>
    </row>
    <row r="18" spans="1:60" ht="19.5" customHeight="1">
      <c r="A18" s="439"/>
      <c r="B18" s="29" t="s">
        <v>54</v>
      </c>
      <c r="C18" s="30" t="s">
        <v>55</v>
      </c>
      <c r="D18" s="31" t="s">
        <v>30</v>
      </c>
      <c r="E18" s="32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4" t="s">
        <v>33</v>
      </c>
      <c r="V18" s="35">
        <f t="shared" si="3"/>
        <v>0</v>
      </c>
      <c r="W18" s="36"/>
      <c r="X18" s="36"/>
      <c r="Y18" s="33">
        <v>2</v>
      </c>
      <c r="Z18" s="33">
        <v>2</v>
      </c>
      <c r="AA18" s="33">
        <v>2</v>
      </c>
      <c r="AB18" s="33">
        <v>2</v>
      </c>
      <c r="AC18" s="33">
        <v>2</v>
      </c>
      <c r="AD18" s="33">
        <v>2</v>
      </c>
      <c r="AE18" s="33">
        <v>0</v>
      </c>
      <c r="AF18" s="33">
        <v>2</v>
      </c>
      <c r="AG18" s="33">
        <v>2</v>
      </c>
      <c r="AH18" s="33">
        <v>2</v>
      </c>
      <c r="AI18" s="33">
        <v>2</v>
      </c>
      <c r="AJ18" s="33">
        <v>2</v>
      </c>
      <c r="AK18" s="33">
        <v>2</v>
      </c>
      <c r="AL18" s="33">
        <v>0</v>
      </c>
      <c r="AM18" s="33">
        <v>2</v>
      </c>
      <c r="AN18" s="33">
        <v>0</v>
      </c>
      <c r="AO18" s="33">
        <v>2</v>
      </c>
      <c r="AP18" s="33">
        <v>2</v>
      </c>
      <c r="AQ18" s="33">
        <v>2</v>
      </c>
      <c r="AR18" s="33">
        <v>2</v>
      </c>
      <c r="AS18" s="33">
        <v>2</v>
      </c>
      <c r="AT18" s="33">
        <v>2</v>
      </c>
      <c r="AU18" s="33">
        <v>0</v>
      </c>
      <c r="AV18" s="34" t="s">
        <v>38</v>
      </c>
      <c r="AW18" s="35">
        <f t="shared" si="4"/>
        <v>38</v>
      </c>
      <c r="AX18" s="36"/>
      <c r="AY18" s="36"/>
      <c r="AZ18" s="36"/>
      <c r="BA18" s="36"/>
      <c r="BB18" s="36"/>
      <c r="BC18" s="36"/>
      <c r="BD18" s="36"/>
      <c r="BE18" s="36"/>
      <c r="BF18" s="36"/>
      <c r="BG18" s="37"/>
      <c r="BH18" s="38">
        <f t="shared" si="5"/>
        <v>38</v>
      </c>
    </row>
    <row r="19" spans="1:60" ht="36" customHeight="1">
      <c r="A19" s="439"/>
      <c r="B19" s="29" t="s">
        <v>56</v>
      </c>
      <c r="C19" s="30" t="s">
        <v>57</v>
      </c>
      <c r="D19" s="31" t="s">
        <v>30</v>
      </c>
      <c r="E19" s="32">
        <v>0</v>
      </c>
      <c r="F19" s="33">
        <v>2</v>
      </c>
      <c r="G19" s="33">
        <v>2</v>
      </c>
      <c r="H19" s="33">
        <v>2</v>
      </c>
      <c r="I19" s="33">
        <v>0</v>
      </c>
      <c r="J19" s="33">
        <v>2</v>
      </c>
      <c r="K19" s="33">
        <v>2</v>
      </c>
      <c r="L19" s="33">
        <v>2</v>
      </c>
      <c r="M19" s="33">
        <v>2</v>
      </c>
      <c r="N19" s="33">
        <v>2</v>
      </c>
      <c r="O19" s="33">
        <v>2</v>
      </c>
      <c r="P19" s="33">
        <v>2</v>
      </c>
      <c r="Q19" s="33">
        <v>0</v>
      </c>
      <c r="R19" s="33">
        <v>2</v>
      </c>
      <c r="S19" s="33">
        <v>2</v>
      </c>
      <c r="T19" s="33">
        <v>2</v>
      </c>
      <c r="U19" s="34" t="s">
        <v>33</v>
      </c>
      <c r="V19" s="35">
        <f t="shared" si="3"/>
        <v>26</v>
      </c>
      <c r="W19" s="36"/>
      <c r="X19" s="36"/>
      <c r="Y19" s="33">
        <v>2</v>
      </c>
      <c r="Z19" s="33">
        <v>2</v>
      </c>
      <c r="AA19" s="33">
        <v>2</v>
      </c>
      <c r="AB19" s="33">
        <v>2</v>
      </c>
      <c r="AC19" s="33">
        <v>2</v>
      </c>
      <c r="AD19" s="33">
        <v>2</v>
      </c>
      <c r="AE19" s="33">
        <v>2</v>
      </c>
      <c r="AF19" s="33">
        <v>2</v>
      </c>
      <c r="AG19" s="33">
        <v>2</v>
      </c>
      <c r="AH19" s="33">
        <v>2</v>
      </c>
      <c r="AI19" s="33">
        <v>0</v>
      </c>
      <c r="AJ19" s="33">
        <v>2</v>
      </c>
      <c r="AK19" s="33">
        <v>2</v>
      </c>
      <c r="AL19" s="33">
        <v>2</v>
      </c>
      <c r="AM19" s="33">
        <v>2</v>
      </c>
      <c r="AN19" s="33">
        <v>2</v>
      </c>
      <c r="AO19" s="33">
        <v>2</v>
      </c>
      <c r="AP19" s="33">
        <v>2</v>
      </c>
      <c r="AQ19" s="33">
        <v>0</v>
      </c>
      <c r="AR19" s="33">
        <v>2</v>
      </c>
      <c r="AS19" s="33">
        <v>2</v>
      </c>
      <c r="AT19" s="33">
        <v>2</v>
      </c>
      <c r="AU19" s="33">
        <v>2</v>
      </c>
      <c r="AV19" s="34" t="s">
        <v>33</v>
      </c>
      <c r="AW19" s="35">
        <f t="shared" si="4"/>
        <v>42</v>
      </c>
      <c r="AX19" s="36"/>
      <c r="AY19" s="36"/>
      <c r="AZ19" s="36"/>
      <c r="BA19" s="36"/>
      <c r="BB19" s="36"/>
      <c r="BC19" s="36"/>
      <c r="BD19" s="36"/>
      <c r="BE19" s="36"/>
      <c r="BF19" s="36"/>
      <c r="BG19" s="37"/>
      <c r="BH19" s="38">
        <f t="shared" si="5"/>
        <v>68</v>
      </c>
    </row>
    <row r="20" spans="1:60" ht="19.5" customHeight="1">
      <c r="A20" s="439"/>
      <c r="B20" s="39" t="s">
        <v>58</v>
      </c>
      <c r="C20" s="30" t="s">
        <v>59</v>
      </c>
      <c r="D20" s="31" t="s">
        <v>30</v>
      </c>
      <c r="E20" s="32">
        <v>2</v>
      </c>
      <c r="F20" s="33">
        <v>2</v>
      </c>
      <c r="G20" s="33">
        <v>2</v>
      </c>
      <c r="H20" s="33">
        <v>4</v>
      </c>
      <c r="I20" s="33">
        <v>2</v>
      </c>
      <c r="J20" s="33">
        <v>2</v>
      </c>
      <c r="K20" s="33">
        <v>2</v>
      </c>
      <c r="L20" s="33">
        <v>2</v>
      </c>
      <c r="M20" s="33">
        <v>2</v>
      </c>
      <c r="N20" s="33">
        <v>2</v>
      </c>
      <c r="O20" s="33">
        <v>2</v>
      </c>
      <c r="P20" s="33">
        <v>2</v>
      </c>
      <c r="Q20" s="33">
        <v>2</v>
      </c>
      <c r="R20" s="33">
        <v>2</v>
      </c>
      <c r="S20" s="33">
        <v>4</v>
      </c>
      <c r="T20" s="33">
        <v>2</v>
      </c>
      <c r="U20" s="34" t="s">
        <v>38</v>
      </c>
      <c r="V20" s="35">
        <f t="shared" si="3"/>
        <v>36</v>
      </c>
      <c r="W20" s="36"/>
      <c r="X20" s="36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4" t="s">
        <v>33</v>
      </c>
      <c r="AW20" s="35">
        <f t="shared" si="4"/>
        <v>0</v>
      </c>
      <c r="AX20" s="36"/>
      <c r="AY20" s="36"/>
      <c r="AZ20" s="36"/>
      <c r="BA20" s="36"/>
      <c r="BB20" s="36"/>
      <c r="BC20" s="36"/>
      <c r="BD20" s="36"/>
      <c r="BE20" s="36"/>
      <c r="BF20" s="36"/>
      <c r="BG20" s="37"/>
      <c r="BH20" s="38">
        <f t="shared" si="5"/>
        <v>36</v>
      </c>
    </row>
    <row r="21" spans="1:60" ht="19.5" customHeight="1">
      <c r="A21" s="40"/>
      <c r="B21" s="41" t="s">
        <v>60</v>
      </c>
      <c r="C21" s="30" t="s">
        <v>61</v>
      </c>
      <c r="D21" s="31" t="s">
        <v>30</v>
      </c>
      <c r="E21" s="42">
        <v>2</v>
      </c>
      <c r="F21" s="43">
        <v>4</v>
      </c>
      <c r="G21" s="43">
        <v>2</v>
      </c>
      <c r="H21" s="43">
        <v>2</v>
      </c>
      <c r="I21" s="43">
        <v>2</v>
      </c>
      <c r="J21" s="43">
        <v>4</v>
      </c>
      <c r="K21" s="43">
        <v>2</v>
      </c>
      <c r="L21" s="43">
        <v>2</v>
      </c>
      <c r="M21" s="43">
        <v>2</v>
      </c>
      <c r="N21" s="43">
        <v>2</v>
      </c>
      <c r="O21" s="43">
        <v>2</v>
      </c>
      <c r="P21" s="43">
        <v>2</v>
      </c>
      <c r="Q21" s="43">
        <v>2</v>
      </c>
      <c r="R21" s="43">
        <v>2</v>
      </c>
      <c r="S21" s="43">
        <v>2</v>
      </c>
      <c r="T21" s="43">
        <v>2</v>
      </c>
      <c r="U21" s="44" t="s">
        <v>38</v>
      </c>
      <c r="V21" s="45">
        <f t="shared" si="3"/>
        <v>36</v>
      </c>
      <c r="W21" s="46"/>
      <c r="X21" s="46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4" t="s">
        <v>33</v>
      </c>
      <c r="AW21" s="35">
        <f t="shared" si="4"/>
        <v>0</v>
      </c>
      <c r="AX21" s="47"/>
      <c r="AY21" s="47"/>
      <c r="AZ21" s="47"/>
      <c r="BA21" s="47"/>
      <c r="BB21" s="47"/>
      <c r="BC21" s="47"/>
      <c r="BD21" s="47"/>
      <c r="BE21" s="47"/>
      <c r="BF21" s="47"/>
      <c r="BG21" s="48"/>
      <c r="BH21" s="38">
        <f t="shared" si="5"/>
        <v>36</v>
      </c>
    </row>
    <row r="22" spans="1:60" ht="45" customHeight="1">
      <c r="A22" s="40"/>
      <c r="B22" s="29" t="s">
        <v>62</v>
      </c>
      <c r="C22" s="30" t="s">
        <v>63</v>
      </c>
      <c r="D22" s="31" t="s">
        <v>30</v>
      </c>
      <c r="E22" s="49">
        <v>0</v>
      </c>
      <c r="F22" s="50">
        <v>2</v>
      </c>
      <c r="G22" s="50">
        <v>0</v>
      </c>
      <c r="H22" s="50">
        <v>2</v>
      </c>
      <c r="I22" s="50">
        <v>0</v>
      </c>
      <c r="J22" s="50">
        <v>2</v>
      </c>
      <c r="K22" s="50">
        <v>0</v>
      </c>
      <c r="L22" s="50">
        <v>2</v>
      </c>
      <c r="M22" s="50">
        <v>2</v>
      </c>
      <c r="N22" s="50">
        <v>2</v>
      </c>
      <c r="O22" s="50">
        <v>2</v>
      </c>
      <c r="P22" s="50">
        <v>2</v>
      </c>
      <c r="Q22" s="50">
        <v>0</v>
      </c>
      <c r="R22" s="50">
        <v>2</v>
      </c>
      <c r="S22" s="50">
        <v>0</v>
      </c>
      <c r="T22" s="50">
        <v>2</v>
      </c>
      <c r="U22" s="34" t="s">
        <v>33</v>
      </c>
      <c r="V22" s="35">
        <f t="shared" si="3"/>
        <v>20</v>
      </c>
      <c r="W22" s="36"/>
      <c r="X22" s="36"/>
      <c r="Y22" s="33">
        <v>0</v>
      </c>
      <c r="Z22" s="33">
        <v>0</v>
      </c>
      <c r="AA22" s="33">
        <v>0</v>
      </c>
      <c r="AB22" s="33">
        <v>2</v>
      </c>
      <c r="AC22" s="33">
        <v>0</v>
      </c>
      <c r="AD22" s="33">
        <v>2</v>
      </c>
      <c r="AE22" s="33">
        <v>0</v>
      </c>
      <c r="AF22" s="33">
        <v>2</v>
      </c>
      <c r="AG22" s="33">
        <v>0</v>
      </c>
      <c r="AH22" s="33">
        <v>2</v>
      </c>
      <c r="AI22" s="33">
        <v>0</v>
      </c>
      <c r="AJ22" s="33">
        <v>2</v>
      </c>
      <c r="AK22" s="33">
        <v>0</v>
      </c>
      <c r="AL22" s="33">
        <v>2</v>
      </c>
      <c r="AM22" s="33">
        <v>0</v>
      </c>
      <c r="AN22" s="33">
        <v>2</v>
      </c>
      <c r="AO22" s="33">
        <v>0</v>
      </c>
      <c r="AP22" s="33">
        <v>2</v>
      </c>
      <c r="AQ22" s="33">
        <v>0</v>
      </c>
      <c r="AR22" s="33">
        <v>2</v>
      </c>
      <c r="AS22" s="33">
        <v>0</v>
      </c>
      <c r="AT22" s="33">
        <v>0</v>
      </c>
      <c r="AU22" s="33">
        <v>1</v>
      </c>
      <c r="AV22" s="34" t="s">
        <v>38</v>
      </c>
      <c r="AW22" s="51">
        <f t="shared" si="4"/>
        <v>19</v>
      </c>
      <c r="AX22" s="36"/>
      <c r="AY22" s="36"/>
      <c r="AZ22" s="36"/>
      <c r="BA22" s="36"/>
      <c r="BB22" s="36"/>
      <c r="BC22" s="36"/>
      <c r="BD22" s="36"/>
      <c r="BE22" s="36"/>
      <c r="BF22" s="36"/>
      <c r="BG22" s="37"/>
      <c r="BH22" s="38">
        <f t="shared" si="5"/>
        <v>39</v>
      </c>
    </row>
    <row r="23" spans="1:60" ht="42" customHeight="1">
      <c r="A23" s="40"/>
      <c r="B23" s="29" t="s">
        <v>64</v>
      </c>
      <c r="C23" s="30" t="s">
        <v>65</v>
      </c>
      <c r="D23" s="31" t="s">
        <v>30</v>
      </c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 t="s">
        <v>33</v>
      </c>
      <c r="V23" s="35">
        <f t="shared" si="3"/>
        <v>0</v>
      </c>
      <c r="W23" s="55"/>
      <c r="X23" s="55"/>
      <c r="Y23" s="43">
        <v>2</v>
      </c>
      <c r="Z23" s="43">
        <v>2</v>
      </c>
      <c r="AA23" s="43">
        <v>2</v>
      </c>
      <c r="AB23" s="43">
        <v>2</v>
      </c>
      <c r="AC23" s="43">
        <v>2</v>
      </c>
      <c r="AD23" s="43">
        <v>2</v>
      </c>
      <c r="AE23" s="43">
        <v>2</v>
      </c>
      <c r="AF23" s="43">
        <v>2</v>
      </c>
      <c r="AG23" s="43">
        <v>2</v>
      </c>
      <c r="AH23" s="43">
        <v>2</v>
      </c>
      <c r="AI23" s="43">
        <v>2</v>
      </c>
      <c r="AJ23" s="43">
        <v>2</v>
      </c>
      <c r="AK23" s="43">
        <v>2</v>
      </c>
      <c r="AL23" s="43">
        <v>2</v>
      </c>
      <c r="AM23" s="43">
        <v>2</v>
      </c>
      <c r="AN23" s="43">
        <v>2</v>
      </c>
      <c r="AO23" s="43">
        <v>2</v>
      </c>
      <c r="AP23" s="43">
        <v>4</v>
      </c>
      <c r="AQ23" s="43">
        <v>2</v>
      </c>
      <c r="AR23" s="43">
        <v>2</v>
      </c>
      <c r="AS23" s="43">
        <v>2</v>
      </c>
      <c r="AT23" s="43">
        <v>2</v>
      </c>
      <c r="AU23" s="43">
        <v>2</v>
      </c>
      <c r="AV23" s="56" t="s">
        <v>34</v>
      </c>
      <c r="AW23" s="35">
        <f t="shared" si="4"/>
        <v>48</v>
      </c>
      <c r="AX23" s="36"/>
      <c r="AY23" s="36"/>
      <c r="AZ23" s="36"/>
      <c r="BA23" s="36"/>
      <c r="BB23" s="36"/>
      <c r="BC23" s="36"/>
      <c r="BD23" s="36"/>
      <c r="BE23" s="36"/>
      <c r="BF23" s="36"/>
      <c r="BG23" s="37"/>
      <c r="BH23" s="38">
        <f t="shared" si="5"/>
        <v>48</v>
      </c>
    </row>
    <row r="24" spans="1:60" ht="52.5" customHeight="1">
      <c r="A24" s="40"/>
      <c r="B24" s="29" t="s">
        <v>66</v>
      </c>
      <c r="C24" s="30" t="s">
        <v>67</v>
      </c>
      <c r="D24" s="31" t="s">
        <v>30</v>
      </c>
      <c r="E24" s="52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4" t="s">
        <v>33</v>
      </c>
      <c r="V24" s="35">
        <f t="shared" si="3"/>
        <v>0</v>
      </c>
      <c r="W24" s="55"/>
      <c r="X24" s="55"/>
      <c r="Y24" s="43">
        <v>0</v>
      </c>
      <c r="Z24" s="43">
        <v>2</v>
      </c>
      <c r="AA24" s="43">
        <v>2</v>
      </c>
      <c r="AB24" s="43">
        <v>2</v>
      </c>
      <c r="AC24" s="43">
        <v>0</v>
      </c>
      <c r="AD24" s="43">
        <v>2</v>
      </c>
      <c r="AE24" s="43">
        <v>2</v>
      </c>
      <c r="AF24" s="43">
        <v>0</v>
      </c>
      <c r="AG24" s="43">
        <v>2</v>
      </c>
      <c r="AH24" s="43">
        <v>0</v>
      </c>
      <c r="AI24" s="43">
        <v>0</v>
      </c>
      <c r="AJ24" s="43">
        <v>0</v>
      </c>
      <c r="AK24" s="43">
        <v>2</v>
      </c>
      <c r="AL24" s="43">
        <v>0</v>
      </c>
      <c r="AM24" s="43">
        <v>2</v>
      </c>
      <c r="AN24" s="43">
        <v>2</v>
      </c>
      <c r="AO24" s="43">
        <v>2</v>
      </c>
      <c r="AP24" s="43">
        <v>2</v>
      </c>
      <c r="AQ24" s="43">
        <v>0</v>
      </c>
      <c r="AR24" s="43">
        <v>0</v>
      </c>
      <c r="AS24" s="43">
        <v>0</v>
      </c>
      <c r="AT24" s="43">
        <v>2</v>
      </c>
      <c r="AU24" s="43">
        <v>0</v>
      </c>
      <c r="AV24" s="56" t="s">
        <v>33</v>
      </c>
      <c r="AW24" s="35">
        <f t="shared" si="4"/>
        <v>24</v>
      </c>
      <c r="AX24" s="36"/>
      <c r="AY24" s="36"/>
      <c r="AZ24" s="36"/>
      <c r="BA24" s="36"/>
      <c r="BB24" s="36"/>
      <c r="BC24" s="36"/>
      <c r="BD24" s="36"/>
      <c r="BE24" s="36"/>
      <c r="BF24" s="36"/>
      <c r="BG24" s="37"/>
      <c r="BH24" s="57">
        <f t="shared" si="5"/>
        <v>24</v>
      </c>
    </row>
    <row r="25" spans="1:60" ht="48.75" customHeight="1">
      <c r="A25" s="40"/>
      <c r="B25" s="29" t="s">
        <v>68</v>
      </c>
      <c r="C25" s="58" t="s">
        <v>69</v>
      </c>
      <c r="D25" s="31" t="s">
        <v>30</v>
      </c>
      <c r="E25" s="49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34" t="s">
        <v>33</v>
      </c>
      <c r="V25" s="35">
        <f t="shared" si="3"/>
        <v>0</v>
      </c>
      <c r="W25" s="36"/>
      <c r="X25" s="36"/>
      <c r="Y25" s="33">
        <v>0</v>
      </c>
      <c r="Z25" s="33">
        <v>2</v>
      </c>
      <c r="AA25" s="33">
        <v>2</v>
      </c>
      <c r="AB25" s="33">
        <v>2</v>
      </c>
      <c r="AC25" s="33">
        <v>2</v>
      </c>
      <c r="AD25" s="33">
        <v>2</v>
      </c>
      <c r="AE25" s="33">
        <v>2</v>
      </c>
      <c r="AF25" s="33">
        <v>2</v>
      </c>
      <c r="AG25" s="33">
        <v>2</v>
      </c>
      <c r="AH25" s="33">
        <v>2</v>
      </c>
      <c r="AI25" s="33">
        <v>2</v>
      </c>
      <c r="AJ25" s="33">
        <v>2</v>
      </c>
      <c r="AK25" s="33">
        <v>2</v>
      </c>
      <c r="AL25" s="33">
        <v>2</v>
      </c>
      <c r="AM25" s="33">
        <v>2</v>
      </c>
      <c r="AN25" s="33">
        <v>2</v>
      </c>
      <c r="AO25" s="33">
        <v>2</v>
      </c>
      <c r="AP25" s="33">
        <v>2</v>
      </c>
      <c r="AQ25" s="33">
        <v>2</v>
      </c>
      <c r="AR25" s="33">
        <v>2</v>
      </c>
      <c r="AS25" s="33">
        <v>2</v>
      </c>
      <c r="AT25" s="33">
        <v>2</v>
      </c>
      <c r="AU25" s="33">
        <v>2</v>
      </c>
      <c r="AV25" s="34" t="s">
        <v>38</v>
      </c>
      <c r="AW25" s="51">
        <f t="shared" si="4"/>
        <v>44</v>
      </c>
      <c r="AX25" s="36"/>
      <c r="AY25" s="36"/>
      <c r="AZ25" s="36"/>
      <c r="BA25" s="36"/>
      <c r="BB25" s="36"/>
      <c r="BC25" s="36"/>
      <c r="BD25" s="36"/>
      <c r="BE25" s="36"/>
      <c r="BF25" s="36"/>
      <c r="BG25" s="37"/>
      <c r="BH25" s="38">
        <f t="shared" si="5"/>
        <v>44</v>
      </c>
    </row>
    <row r="26" spans="1:60" ht="27" customHeight="1" hidden="1">
      <c r="A26" s="40"/>
      <c r="B26" s="440" t="s">
        <v>66</v>
      </c>
      <c r="C26" s="441"/>
      <c r="D26" s="31" t="s">
        <v>30</v>
      </c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62"/>
      <c r="W26" s="63"/>
      <c r="X26" s="6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4" t="s">
        <v>38</v>
      </c>
      <c r="AW26" s="51">
        <f t="shared" si="4"/>
        <v>0</v>
      </c>
      <c r="AX26" s="36"/>
      <c r="AY26" s="36"/>
      <c r="AZ26" s="36"/>
      <c r="BA26" s="36"/>
      <c r="BB26" s="36"/>
      <c r="BC26" s="36"/>
      <c r="BD26" s="36"/>
      <c r="BE26" s="36"/>
      <c r="BF26" s="36"/>
      <c r="BG26" s="37"/>
      <c r="BH26" s="38">
        <f t="shared" si="5"/>
        <v>0</v>
      </c>
    </row>
    <row r="27" spans="1:60" ht="27" customHeight="1" hidden="1">
      <c r="A27" s="40"/>
      <c r="B27" s="440"/>
      <c r="C27" s="441"/>
      <c r="D27" s="64" t="s">
        <v>70</v>
      </c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  <c r="V27" s="62"/>
      <c r="W27" s="63"/>
      <c r="X27" s="6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34"/>
      <c r="AW27" s="65">
        <f t="shared" si="4"/>
        <v>0</v>
      </c>
      <c r="AX27" s="36"/>
      <c r="AY27" s="36"/>
      <c r="AZ27" s="36"/>
      <c r="BA27" s="36"/>
      <c r="BB27" s="36"/>
      <c r="BC27" s="36"/>
      <c r="BD27" s="36"/>
      <c r="BE27" s="36"/>
      <c r="BF27" s="36"/>
      <c r="BG27" s="37"/>
      <c r="BH27" s="66">
        <f t="shared" si="5"/>
        <v>0</v>
      </c>
    </row>
    <row r="28" spans="1:60" ht="19.5" customHeight="1" hidden="1">
      <c r="A28" s="40"/>
      <c r="B28" s="440"/>
      <c r="C28" s="441"/>
      <c r="D28" s="31"/>
      <c r="E28" s="32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67"/>
      <c r="V28" s="51"/>
      <c r="W28" s="68"/>
      <c r="X28" s="68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4"/>
      <c r="AW28" s="35"/>
      <c r="AX28" s="36"/>
      <c r="AY28" s="36"/>
      <c r="AZ28" s="36"/>
      <c r="BA28" s="36"/>
      <c r="BB28" s="36"/>
      <c r="BC28" s="36"/>
      <c r="BD28" s="36"/>
      <c r="BE28" s="36"/>
      <c r="BF28" s="36"/>
      <c r="BG28" s="37"/>
      <c r="BH28" s="38"/>
    </row>
    <row r="29" spans="1:60" ht="6.75" customHeight="1" hidden="1">
      <c r="A29" s="40"/>
      <c r="B29" s="440"/>
      <c r="C29" s="441"/>
      <c r="D29" s="6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70"/>
      <c r="V29" s="71"/>
      <c r="W29" s="72"/>
      <c r="X29" s="7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34"/>
      <c r="AW29" s="65"/>
      <c r="AX29" s="36"/>
      <c r="AY29" s="36"/>
      <c r="AZ29" s="36"/>
      <c r="BA29" s="36"/>
      <c r="BB29" s="36"/>
      <c r="BC29" s="36"/>
      <c r="BD29" s="36"/>
      <c r="BE29" s="36"/>
      <c r="BF29" s="36"/>
      <c r="BG29" s="37"/>
      <c r="BH29" s="73"/>
    </row>
    <row r="30" spans="1:60" ht="24.75" customHeight="1">
      <c r="A30" s="74"/>
      <c r="B30" s="442" t="s">
        <v>71</v>
      </c>
      <c r="C30" s="442"/>
      <c r="D30" s="442"/>
      <c r="E30" s="75">
        <f>SUM(E9,E10,E11,E12,E13,E14,E15,E16,E17,E18,E19,E20,E21,E22,E25,O25)</f>
        <v>36</v>
      </c>
      <c r="F30" s="75">
        <f aca="true" t="shared" si="6" ref="F30:R30">SUM(F9,F10,F11,F12,F13,F14,F15,F16,F17,F18,F19,F20,F21,F22,F25)</f>
        <v>36</v>
      </c>
      <c r="G30" s="75">
        <f t="shared" si="6"/>
        <v>36</v>
      </c>
      <c r="H30" s="75">
        <f t="shared" si="6"/>
        <v>36</v>
      </c>
      <c r="I30" s="75">
        <f t="shared" si="6"/>
        <v>36</v>
      </c>
      <c r="J30" s="75">
        <f t="shared" si="6"/>
        <v>36</v>
      </c>
      <c r="K30" s="75">
        <f t="shared" si="6"/>
        <v>36</v>
      </c>
      <c r="L30" s="75">
        <f t="shared" si="6"/>
        <v>36</v>
      </c>
      <c r="M30" s="75">
        <f t="shared" si="6"/>
        <v>36</v>
      </c>
      <c r="N30" s="75">
        <f t="shared" si="6"/>
        <v>36</v>
      </c>
      <c r="O30" s="75">
        <f t="shared" si="6"/>
        <v>36</v>
      </c>
      <c r="P30" s="75">
        <f t="shared" si="6"/>
        <v>36</v>
      </c>
      <c r="Q30" s="75">
        <f t="shared" si="6"/>
        <v>36</v>
      </c>
      <c r="R30" s="75">
        <f t="shared" si="6"/>
        <v>36</v>
      </c>
      <c r="S30" s="75">
        <f>SUM(S9,S10,S11,S12,S13,S14,S15,S16,S17,S18,S19,S20,S21,S22,S25)</f>
        <v>36</v>
      </c>
      <c r="T30" s="75">
        <f>SUM(T9:T22)</f>
        <v>36</v>
      </c>
      <c r="U30" s="76"/>
      <c r="V30" s="77">
        <f>SUM(V9,V10,V11,V12,V13,V14,V15,V16,V17,V18,V19,V20,V21,V22,V25)</f>
        <v>576</v>
      </c>
      <c r="W30" s="78"/>
      <c r="X30" s="78"/>
      <c r="Y30" s="75">
        <f aca="true" t="shared" si="7" ref="Y30:AU30">SUM(Y9,Y10,Y11,Y12,Y13,Y14,Y15,Y16,Y17,Y18,Y19,Y20,Y21,Y22,Y23,Y24,Y25,AC37)</f>
        <v>36</v>
      </c>
      <c r="Z30" s="75">
        <f t="shared" si="7"/>
        <v>36</v>
      </c>
      <c r="AA30" s="75">
        <f t="shared" si="7"/>
        <v>36</v>
      </c>
      <c r="AB30" s="75">
        <f t="shared" si="7"/>
        <v>36</v>
      </c>
      <c r="AC30" s="75">
        <f t="shared" si="7"/>
        <v>36</v>
      </c>
      <c r="AD30" s="75">
        <f t="shared" si="7"/>
        <v>36</v>
      </c>
      <c r="AE30" s="75">
        <f t="shared" si="7"/>
        <v>36</v>
      </c>
      <c r="AF30" s="75">
        <f t="shared" si="7"/>
        <v>36</v>
      </c>
      <c r="AG30" s="75">
        <f t="shared" si="7"/>
        <v>36</v>
      </c>
      <c r="AH30" s="75">
        <f t="shared" si="7"/>
        <v>36</v>
      </c>
      <c r="AI30" s="75">
        <f t="shared" si="7"/>
        <v>36</v>
      </c>
      <c r="AJ30" s="75">
        <f t="shared" si="7"/>
        <v>36</v>
      </c>
      <c r="AK30" s="75">
        <f t="shared" si="7"/>
        <v>36</v>
      </c>
      <c r="AL30" s="75">
        <f t="shared" si="7"/>
        <v>36</v>
      </c>
      <c r="AM30" s="75">
        <f t="shared" si="7"/>
        <v>36</v>
      </c>
      <c r="AN30" s="75">
        <f t="shared" si="7"/>
        <v>36</v>
      </c>
      <c r="AO30" s="75">
        <f t="shared" si="7"/>
        <v>36</v>
      </c>
      <c r="AP30" s="75">
        <f t="shared" si="7"/>
        <v>36</v>
      </c>
      <c r="AQ30" s="75">
        <f t="shared" si="7"/>
        <v>36</v>
      </c>
      <c r="AR30" s="75">
        <f t="shared" si="7"/>
        <v>36</v>
      </c>
      <c r="AS30" s="75">
        <f t="shared" si="7"/>
        <v>36</v>
      </c>
      <c r="AT30" s="75">
        <f t="shared" si="7"/>
        <v>36</v>
      </c>
      <c r="AU30" s="75">
        <f t="shared" si="7"/>
        <v>36</v>
      </c>
      <c r="AV30" s="79"/>
      <c r="AW30" s="80">
        <f>SUM(AW9,AW10,AW11,AW12,AW13,AW14,AW15,AW16,AW17,AW18,AW19,AW20,AW21,AW22,AW23,AW24,AW25)</f>
        <v>828</v>
      </c>
      <c r="AX30" s="81"/>
      <c r="AY30" s="81"/>
      <c r="AZ30" s="81"/>
      <c r="BA30" s="81"/>
      <c r="BB30" s="81"/>
      <c r="BC30" s="81"/>
      <c r="BD30" s="81"/>
      <c r="BE30" s="81"/>
      <c r="BF30" s="81"/>
      <c r="BG30" s="82"/>
      <c r="BH30" s="83">
        <f>SUM(BH9,BH10,BH11,BH12,BH13,BH14,BH15,BH16,BH17,BH18,BH19,BH20,BH21,BH22,BH23,BH24,BH25)</f>
        <v>1404</v>
      </c>
    </row>
    <row r="31" ht="12.75" hidden="1"/>
  </sheetData>
  <sheetProtection selectLockedCells="1" selectUnlockedCells="1"/>
  <mergeCells count="26">
    <mergeCell ref="A8:A20"/>
    <mergeCell ref="B26:B27"/>
    <mergeCell ref="C26:C27"/>
    <mergeCell ref="B28:B29"/>
    <mergeCell ref="C28:C29"/>
    <mergeCell ref="B30:D30"/>
    <mergeCell ref="AT3:AV3"/>
    <mergeCell ref="AY3:BB3"/>
    <mergeCell ref="BC3:BF3"/>
    <mergeCell ref="BH3:BH7"/>
    <mergeCell ref="E4:BG4"/>
    <mergeCell ref="E6:BG6"/>
    <mergeCell ref="S3:U3"/>
    <mergeCell ref="X3:AA3"/>
    <mergeCell ref="AC3:AE3"/>
    <mergeCell ref="AG3:AI3"/>
    <mergeCell ref="AK3:AM3"/>
    <mergeCell ref="AO3:AR3"/>
    <mergeCell ref="D2:Q2"/>
    <mergeCell ref="A3:A7"/>
    <mergeCell ref="B3:B7"/>
    <mergeCell ref="C3:C7"/>
    <mergeCell ref="D3:D7"/>
    <mergeCell ref="F3:H3"/>
    <mergeCell ref="J3:M3"/>
    <mergeCell ref="N3:Q3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3"/>
  <sheetViews>
    <sheetView zoomScale="80" zoomScaleNormal="80" zoomScalePageLayoutView="0" workbookViewId="0" topLeftCell="A39">
      <selection activeCell="AO42" sqref="AO42"/>
    </sheetView>
  </sheetViews>
  <sheetFormatPr defaultColWidth="8.7109375" defaultRowHeight="12.75"/>
  <cols>
    <col min="1" max="1" width="2.8515625" style="1" customWidth="1"/>
    <col min="2" max="2" width="10.28125" style="1" customWidth="1"/>
    <col min="3" max="3" width="20.421875" style="1" customWidth="1"/>
    <col min="4" max="4" width="8.7109375" style="1" customWidth="1"/>
    <col min="5" max="20" width="3.28125" style="1" customWidth="1"/>
    <col min="21" max="22" width="4.7109375" style="1" customWidth="1"/>
    <col min="23" max="24" width="2.7109375" style="1" customWidth="1"/>
    <col min="25" max="47" width="3.28125" style="1" customWidth="1"/>
    <col min="48" max="48" width="7.7109375" style="1" customWidth="1"/>
    <col min="49" max="49" width="5.28125" style="1" customWidth="1"/>
    <col min="50" max="59" width="2.7109375" style="1" customWidth="1"/>
    <col min="60" max="60" width="6.7109375" style="1" customWidth="1"/>
    <col min="61" max="16384" width="8.7109375" style="1" customWidth="1"/>
  </cols>
  <sheetData>
    <row r="1" ht="15">
      <c r="B1" s="2" t="s">
        <v>0</v>
      </c>
    </row>
    <row r="2" spans="2:17" ht="15">
      <c r="B2" s="2" t="s">
        <v>72</v>
      </c>
      <c r="C2" s="3">
        <v>38404</v>
      </c>
      <c r="D2" s="431" t="s">
        <v>2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60" ht="64.5" customHeight="1">
      <c r="A3" s="432" t="s">
        <v>3</v>
      </c>
      <c r="B3" s="433" t="s">
        <v>4</v>
      </c>
      <c r="C3" s="434" t="s">
        <v>5</v>
      </c>
      <c r="D3" s="435" t="s">
        <v>6</v>
      </c>
      <c r="E3" s="84" t="s">
        <v>7</v>
      </c>
      <c r="F3" s="436" t="s">
        <v>8</v>
      </c>
      <c r="G3" s="436"/>
      <c r="H3" s="436"/>
      <c r="I3" s="5" t="s">
        <v>194</v>
      </c>
      <c r="J3" s="430" t="s">
        <v>9</v>
      </c>
      <c r="K3" s="430"/>
      <c r="L3" s="430"/>
      <c r="M3" s="430"/>
      <c r="N3" s="430" t="s">
        <v>10</v>
      </c>
      <c r="O3" s="430"/>
      <c r="P3" s="430"/>
      <c r="Q3" s="430"/>
      <c r="R3" s="6" t="s">
        <v>195</v>
      </c>
      <c r="S3" s="430" t="s">
        <v>11</v>
      </c>
      <c r="T3" s="430"/>
      <c r="U3" s="430"/>
      <c r="V3" s="85" t="s">
        <v>73</v>
      </c>
      <c r="W3" s="6" t="s">
        <v>196</v>
      </c>
      <c r="X3" s="430" t="s">
        <v>13</v>
      </c>
      <c r="Y3" s="430"/>
      <c r="Z3" s="430"/>
      <c r="AA3" s="430"/>
      <c r="AB3" s="6" t="s">
        <v>197</v>
      </c>
      <c r="AC3" s="430" t="s">
        <v>14</v>
      </c>
      <c r="AD3" s="430"/>
      <c r="AE3" s="430"/>
      <c r="AF3" s="6" t="s">
        <v>198</v>
      </c>
      <c r="AG3" s="430" t="s">
        <v>15</v>
      </c>
      <c r="AH3" s="430"/>
      <c r="AI3" s="430"/>
      <c r="AJ3" s="6" t="s">
        <v>199</v>
      </c>
      <c r="AK3" s="430" t="s">
        <v>16</v>
      </c>
      <c r="AL3" s="430"/>
      <c r="AM3" s="430"/>
      <c r="AN3" s="6" t="s">
        <v>200</v>
      </c>
      <c r="AO3" s="430" t="s">
        <v>17</v>
      </c>
      <c r="AP3" s="430"/>
      <c r="AQ3" s="430"/>
      <c r="AR3" s="430"/>
      <c r="AS3" s="6" t="s">
        <v>201</v>
      </c>
      <c r="AT3" s="430" t="s">
        <v>18</v>
      </c>
      <c r="AU3" s="430"/>
      <c r="AV3" s="430"/>
      <c r="AW3" s="85" t="s">
        <v>73</v>
      </c>
      <c r="AX3" s="6" t="s">
        <v>74</v>
      </c>
      <c r="AY3" s="430" t="s">
        <v>21</v>
      </c>
      <c r="AZ3" s="430"/>
      <c r="BA3" s="430"/>
      <c r="BB3" s="430"/>
      <c r="BC3" s="430" t="s">
        <v>22</v>
      </c>
      <c r="BD3" s="430"/>
      <c r="BE3" s="430"/>
      <c r="BF3" s="430"/>
      <c r="BG3" s="86" t="s">
        <v>23</v>
      </c>
      <c r="BH3" s="437" t="s">
        <v>24</v>
      </c>
    </row>
    <row r="4" spans="1:60" ht="12.75">
      <c r="A4" s="432"/>
      <c r="B4" s="433"/>
      <c r="C4" s="434"/>
      <c r="D4" s="435"/>
      <c r="E4" s="444" t="s">
        <v>25</v>
      </c>
      <c r="F4" s="444"/>
      <c r="G4" s="444"/>
      <c r="H4" s="444"/>
      <c r="I4" s="444"/>
      <c r="J4" s="444"/>
      <c r="K4" s="444"/>
      <c r="L4" s="444"/>
      <c r="M4" s="444"/>
      <c r="N4" s="444"/>
      <c r="O4" s="444"/>
      <c r="P4" s="444"/>
      <c r="Q4" s="444"/>
      <c r="R4" s="444"/>
      <c r="S4" s="444"/>
      <c r="T4" s="444"/>
      <c r="U4" s="444"/>
      <c r="V4" s="444"/>
      <c r="W4" s="444"/>
      <c r="X4" s="444"/>
      <c r="Y4" s="444"/>
      <c r="Z4" s="444"/>
      <c r="AA4" s="444"/>
      <c r="AB4" s="444"/>
      <c r="AC4" s="444"/>
      <c r="AD4" s="444"/>
      <c r="AE4" s="444"/>
      <c r="AF4" s="444"/>
      <c r="AG4" s="444"/>
      <c r="AH4" s="444"/>
      <c r="AI4" s="444"/>
      <c r="AJ4" s="444"/>
      <c r="AK4" s="444"/>
      <c r="AL4" s="444"/>
      <c r="AM4" s="444"/>
      <c r="AN4" s="444"/>
      <c r="AO4" s="444"/>
      <c r="AP4" s="444"/>
      <c r="AQ4" s="444"/>
      <c r="AR4" s="444"/>
      <c r="AS4" s="444"/>
      <c r="AT4" s="444"/>
      <c r="AU4" s="444"/>
      <c r="AV4" s="444"/>
      <c r="AW4" s="444"/>
      <c r="AX4" s="444"/>
      <c r="AY4" s="444"/>
      <c r="AZ4" s="444"/>
      <c r="BA4" s="444"/>
      <c r="BB4" s="444"/>
      <c r="BC4" s="444"/>
      <c r="BD4" s="444"/>
      <c r="BE4" s="444"/>
      <c r="BF4" s="444"/>
      <c r="BG4" s="444"/>
      <c r="BH4" s="437"/>
    </row>
    <row r="5" spans="1:60" ht="12.75">
      <c r="A5" s="432"/>
      <c r="B5" s="433"/>
      <c r="C5" s="434"/>
      <c r="D5" s="435"/>
      <c r="E5" s="9">
        <v>35</v>
      </c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10"/>
      <c r="T5" s="10"/>
      <c r="U5" s="10"/>
      <c r="V5" s="87"/>
      <c r="W5" s="10"/>
      <c r="X5" s="10">
        <v>1</v>
      </c>
      <c r="Y5" s="10">
        <v>2</v>
      </c>
      <c r="Z5" s="10">
        <v>3</v>
      </c>
      <c r="AA5" s="10">
        <v>4</v>
      </c>
      <c r="AB5" s="10">
        <v>5</v>
      </c>
      <c r="AC5" s="10">
        <v>6</v>
      </c>
      <c r="AD5" s="10">
        <v>7</v>
      </c>
      <c r="AE5" s="10">
        <v>8</v>
      </c>
      <c r="AF5" s="10">
        <v>9</v>
      </c>
      <c r="AG5" s="10">
        <v>10</v>
      </c>
      <c r="AH5" s="10">
        <v>11</v>
      </c>
      <c r="AI5" s="10">
        <v>12</v>
      </c>
      <c r="AJ5" s="10">
        <v>13</v>
      </c>
      <c r="AK5" s="10">
        <v>14</v>
      </c>
      <c r="AL5" s="10">
        <v>15</v>
      </c>
      <c r="AM5" s="10">
        <v>16</v>
      </c>
      <c r="AN5" s="10">
        <v>17</v>
      </c>
      <c r="AO5" s="10">
        <v>18</v>
      </c>
      <c r="AP5" s="10">
        <v>19</v>
      </c>
      <c r="AQ5" s="10">
        <v>20</v>
      </c>
      <c r="AR5" s="10">
        <v>21</v>
      </c>
      <c r="AS5" s="10">
        <v>22</v>
      </c>
      <c r="AT5" s="10">
        <v>23</v>
      </c>
      <c r="AU5" s="10">
        <v>24</v>
      </c>
      <c r="AV5" s="10">
        <v>25</v>
      </c>
      <c r="AW5" s="87"/>
      <c r="AX5" s="10">
        <v>26</v>
      </c>
      <c r="AY5" s="10">
        <v>27</v>
      </c>
      <c r="AZ5" s="10">
        <v>28</v>
      </c>
      <c r="BA5" s="10">
        <v>29</v>
      </c>
      <c r="BB5" s="10">
        <v>30</v>
      </c>
      <c r="BC5" s="10">
        <v>31</v>
      </c>
      <c r="BD5" s="10">
        <v>32</v>
      </c>
      <c r="BE5" s="10">
        <v>33</v>
      </c>
      <c r="BF5" s="10">
        <v>34</v>
      </c>
      <c r="BG5" s="88">
        <v>35</v>
      </c>
      <c r="BH5" s="437"/>
    </row>
    <row r="6" spans="1:60" ht="13.5" thickBot="1">
      <c r="A6" s="432"/>
      <c r="B6" s="433"/>
      <c r="C6" s="434"/>
      <c r="D6" s="435"/>
      <c r="E6" s="444" t="s">
        <v>26</v>
      </c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37"/>
    </row>
    <row r="7" spans="1:60" ht="13.5" thickBot="1">
      <c r="A7" s="432"/>
      <c r="B7" s="433"/>
      <c r="C7" s="443"/>
      <c r="D7" s="435"/>
      <c r="E7" s="14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5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5">
        <v>15</v>
      </c>
      <c r="T7" s="15">
        <v>16</v>
      </c>
      <c r="U7" s="15">
        <v>17</v>
      </c>
      <c r="V7" s="89"/>
      <c r="W7" s="15">
        <v>18</v>
      </c>
      <c r="X7" s="15">
        <v>19</v>
      </c>
      <c r="Y7" s="15">
        <v>20</v>
      </c>
      <c r="Z7" s="15">
        <v>21</v>
      </c>
      <c r="AA7" s="15">
        <v>22</v>
      </c>
      <c r="AB7" s="15">
        <v>23</v>
      </c>
      <c r="AC7" s="15">
        <v>24</v>
      </c>
      <c r="AD7" s="15">
        <v>25</v>
      </c>
      <c r="AE7" s="15">
        <v>26</v>
      </c>
      <c r="AF7" s="15">
        <v>27</v>
      </c>
      <c r="AG7" s="15">
        <v>28</v>
      </c>
      <c r="AH7" s="15">
        <v>29</v>
      </c>
      <c r="AI7" s="15">
        <v>30</v>
      </c>
      <c r="AJ7" s="15">
        <v>31</v>
      </c>
      <c r="AK7" s="15">
        <v>32</v>
      </c>
      <c r="AL7" s="15">
        <v>33</v>
      </c>
      <c r="AM7" s="15">
        <v>34</v>
      </c>
      <c r="AN7" s="15">
        <v>35</v>
      </c>
      <c r="AO7" s="15">
        <v>36</v>
      </c>
      <c r="AP7" s="15">
        <v>37</v>
      </c>
      <c r="AQ7" s="15">
        <v>38</v>
      </c>
      <c r="AR7" s="15">
        <v>39</v>
      </c>
      <c r="AS7" s="15">
        <v>40</v>
      </c>
      <c r="AT7" s="15">
        <v>41</v>
      </c>
      <c r="AU7" s="15">
        <v>42</v>
      </c>
      <c r="AV7" s="15">
        <v>43</v>
      </c>
      <c r="AW7" s="89"/>
      <c r="AX7" s="15">
        <v>44</v>
      </c>
      <c r="AY7" s="15">
        <v>45</v>
      </c>
      <c r="AZ7" s="15">
        <v>46</v>
      </c>
      <c r="BA7" s="15">
        <v>47</v>
      </c>
      <c r="BB7" s="15">
        <v>48</v>
      </c>
      <c r="BC7" s="15">
        <v>49</v>
      </c>
      <c r="BD7" s="15">
        <v>50</v>
      </c>
      <c r="BE7" s="15">
        <v>51</v>
      </c>
      <c r="BF7" s="15">
        <v>52</v>
      </c>
      <c r="BG7" s="90">
        <v>53</v>
      </c>
      <c r="BH7" s="437"/>
    </row>
    <row r="8" spans="1:60" ht="24.75" customHeight="1" thickBot="1">
      <c r="A8" s="445" t="s">
        <v>75</v>
      </c>
      <c r="B8" s="396" t="s">
        <v>28</v>
      </c>
      <c r="C8" s="395" t="s">
        <v>29</v>
      </c>
      <c r="D8" s="394" t="s">
        <v>30</v>
      </c>
      <c r="E8" s="93">
        <f aca="true" t="shared" si="0" ref="E8:T8">SUM(E9,E10,E11,E12,E13)</f>
        <v>10</v>
      </c>
      <c r="F8" s="93">
        <f t="shared" si="0"/>
        <v>10</v>
      </c>
      <c r="G8" s="93">
        <f t="shared" si="0"/>
        <v>10</v>
      </c>
      <c r="H8" s="93">
        <f t="shared" si="0"/>
        <v>10</v>
      </c>
      <c r="I8" s="93">
        <f t="shared" si="0"/>
        <v>10</v>
      </c>
      <c r="J8" s="93">
        <f t="shared" si="0"/>
        <v>8</v>
      </c>
      <c r="K8" s="93">
        <f t="shared" si="0"/>
        <v>10</v>
      </c>
      <c r="L8" s="93">
        <f t="shared" si="0"/>
        <v>12</v>
      </c>
      <c r="M8" s="93">
        <f t="shared" si="0"/>
        <v>10</v>
      </c>
      <c r="N8" s="93">
        <f t="shared" si="0"/>
        <v>8</v>
      </c>
      <c r="O8" s="93">
        <f t="shared" si="0"/>
        <v>10</v>
      </c>
      <c r="P8" s="93">
        <f t="shared" si="0"/>
        <v>10</v>
      </c>
      <c r="Q8" s="93">
        <f t="shared" si="0"/>
        <v>10</v>
      </c>
      <c r="R8" s="93">
        <f t="shared" si="0"/>
        <v>8</v>
      </c>
      <c r="S8" s="93">
        <f t="shared" si="0"/>
        <v>8</v>
      </c>
      <c r="T8" s="93">
        <f t="shared" si="0"/>
        <v>8</v>
      </c>
      <c r="U8" s="93"/>
      <c r="V8" s="94">
        <f aca="true" t="shared" si="1" ref="V8:V35">SUM(E8:T8)</f>
        <v>152</v>
      </c>
      <c r="W8" s="95"/>
      <c r="X8" s="95"/>
      <c r="Y8" s="93">
        <f aca="true" t="shared" si="2" ref="Y8:AU8">SUM(Y9,Y10,Y11,Y12,Y13)</f>
        <v>0</v>
      </c>
      <c r="Z8" s="93">
        <f t="shared" si="2"/>
        <v>0</v>
      </c>
      <c r="AA8" s="93">
        <f t="shared" si="2"/>
        <v>0</v>
      </c>
      <c r="AB8" s="93">
        <f t="shared" si="2"/>
        <v>0</v>
      </c>
      <c r="AC8" s="93">
        <f t="shared" si="2"/>
        <v>0</v>
      </c>
      <c r="AD8" s="93">
        <f t="shared" si="2"/>
        <v>0</v>
      </c>
      <c r="AE8" s="93">
        <f t="shared" si="2"/>
        <v>0</v>
      </c>
      <c r="AF8" s="93">
        <f t="shared" si="2"/>
        <v>0</v>
      </c>
      <c r="AG8" s="93">
        <f t="shared" si="2"/>
        <v>0</v>
      </c>
      <c r="AH8" s="93">
        <f t="shared" si="2"/>
        <v>0</v>
      </c>
      <c r="AI8" s="93">
        <f t="shared" si="2"/>
        <v>0</v>
      </c>
      <c r="AJ8" s="93">
        <f t="shared" si="2"/>
        <v>0</v>
      </c>
      <c r="AK8" s="93">
        <f t="shared" si="2"/>
        <v>0</v>
      </c>
      <c r="AL8" s="93">
        <f t="shared" si="2"/>
        <v>0</v>
      </c>
      <c r="AM8" s="93">
        <f t="shared" si="2"/>
        <v>0</v>
      </c>
      <c r="AN8" s="93">
        <f t="shared" si="2"/>
        <v>0</v>
      </c>
      <c r="AO8" s="93">
        <f t="shared" si="2"/>
        <v>0</v>
      </c>
      <c r="AP8" s="93">
        <f t="shared" si="2"/>
        <v>0</v>
      </c>
      <c r="AQ8" s="93">
        <f t="shared" si="2"/>
        <v>0</v>
      </c>
      <c r="AR8" s="93">
        <f t="shared" si="2"/>
        <v>0</v>
      </c>
      <c r="AS8" s="93">
        <f t="shared" si="2"/>
        <v>0</v>
      </c>
      <c r="AT8" s="93">
        <f t="shared" si="2"/>
        <v>0</v>
      </c>
      <c r="AU8" s="93">
        <f t="shared" si="2"/>
        <v>0</v>
      </c>
      <c r="AV8" s="93"/>
      <c r="AW8" s="94">
        <f>SUM(Y8:AU8)</f>
        <v>0</v>
      </c>
      <c r="AX8" s="93"/>
      <c r="AY8" s="93"/>
      <c r="AZ8" s="93"/>
      <c r="BA8" s="93"/>
      <c r="BB8" s="93"/>
      <c r="BC8" s="93"/>
      <c r="BD8" s="93"/>
      <c r="BE8" s="93"/>
      <c r="BF8" s="93"/>
      <c r="BG8" s="96"/>
      <c r="BH8" s="97">
        <f>SUM(V8,AW8)</f>
        <v>152</v>
      </c>
    </row>
    <row r="9" spans="1:61" ht="26.25" customHeight="1" thickBot="1">
      <c r="A9" s="445"/>
      <c r="B9" s="98" t="s">
        <v>76</v>
      </c>
      <c r="C9" s="99" t="s">
        <v>77</v>
      </c>
      <c r="D9" s="100" t="s">
        <v>30</v>
      </c>
      <c r="E9" s="101">
        <v>2</v>
      </c>
      <c r="F9" s="102">
        <v>2</v>
      </c>
      <c r="G9" s="102">
        <v>2</v>
      </c>
      <c r="H9" s="102">
        <v>4</v>
      </c>
      <c r="I9" s="102">
        <v>2</v>
      </c>
      <c r="J9" s="102">
        <v>2</v>
      </c>
      <c r="K9" s="102">
        <v>2</v>
      </c>
      <c r="L9" s="102">
        <v>2</v>
      </c>
      <c r="M9" s="102">
        <v>2</v>
      </c>
      <c r="N9" s="102">
        <v>2</v>
      </c>
      <c r="O9" s="102">
        <v>2</v>
      </c>
      <c r="P9" s="102">
        <v>2</v>
      </c>
      <c r="Q9" s="102">
        <v>4</v>
      </c>
      <c r="R9" s="102">
        <v>2</v>
      </c>
      <c r="S9" s="103">
        <v>2</v>
      </c>
      <c r="T9" s="104">
        <v>2</v>
      </c>
      <c r="U9" s="105" t="s">
        <v>38</v>
      </c>
      <c r="V9" s="77">
        <f t="shared" si="1"/>
        <v>36</v>
      </c>
      <c r="W9" s="106"/>
      <c r="X9" s="106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7"/>
      <c r="AQ9" s="107"/>
      <c r="AR9" s="107"/>
      <c r="AS9" s="108"/>
      <c r="AT9" s="108"/>
      <c r="AU9" s="108"/>
      <c r="AV9" s="109"/>
      <c r="AW9" s="110">
        <f>SUM(Y9:AQ9)</f>
        <v>0</v>
      </c>
      <c r="AX9" s="111"/>
      <c r="AY9" s="111"/>
      <c r="AZ9" s="111"/>
      <c r="BA9" s="111"/>
      <c r="BB9" s="111"/>
      <c r="BC9" s="111"/>
      <c r="BD9" s="111"/>
      <c r="BE9" s="111"/>
      <c r="BF9" s="111"/>
      <c r="BG9" s="112"/>
      <c r="BH9" s="97">
        <f aca="true" t="shared" si="3" ref="BH9:BH23">SUM(V9,AW9)</f>
        <v>36</v>
      </c>
      <c r="BI9" s="113"/>
    </row>
    <row r="10" spans="1:60" ht="18.75" customHeight="1" thickBot="1">
      <c r="A10" s="445"/>
      <c r="B10" s="29" t="s">
        <v>54</v>
      </c>
      <c r="C10" s="30" t="s">
        <v>55</v>
      </c>
      <c r="D10" s="31" t="s">
        <v>30</v>
      </c>
      <c r="E10" s="114">
        <v>2</v>
      </c>
      <c r="F10" s="115">
        <v>2</v>
      </c>
      <c r="G10" s="115">
        <v>2</v>
      </c>
      <c r="H10" s="115">
        <v>2</v>
      </c>
      <c r="I10" s="115">
        <v>2</v>
      </c>
      <c r="J10" s="115">
        <v>2</v>
      </c>
      <c r="K10" s="115">
        <v>4</v>
      </c>
      <c r="L10" s="115">
        <v>4</v>
      </c>
      <c r="M10" s="115">
        <v>4</v>
      </c>
      <c r="N10" s="115">
        <v>2</v>
      </c>
      <c r="O10" s="115">
        <v>4</v>
      </c>
      <c r="P10" s="115">
        <v>2</v>
      </c>
      <c r="Q10" s="115">
        <v>2</v>
      </c>
      <c r="R10" s="115">
        <v>2</v>
      </c>
      <c r="S10" s="115">
        <v>2</v>
      </c>
      <c r="T10" s="115">
        <v>2</v>
      </c>
      <c r="U10" s="116" t="s">
        <v>38</v>
      </c>
      <c r="V10" s="117">
        <f t="shared" si="1"/>
        <v>40</v>
      </c>
      <c r="W10" s="118"/>
      <c r="X10" s="118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9"/>
      <c r="AQ10" s="119"/>
      <c r="AR10" s="119"/>
      <c r="AS10" s="120"/>
      <c r="AT10" s="120"/>
      <c r="AU10" s="120"/>
      <c r="AV10" s="116"/>
      <c r="AW10" s="121">
        <f>SUM(Y10:AQ10)</f>
        <v>0</v>
      </c>
      <c r="AX10" s="118"/>
      <c r="AY10" s="118"/>
      <c r="AZ10" s="118"/>
      <c r="BA10" s="118"/>
      <c r="BB10" s="118"/>
      <c r="BC10" s="118"/>
      <c r="BD10" s="118"/>
      <c r="BE10" s="118"/>
      <c r="BF10" s="118"/>
      <c r="BG10" s="122"/>
      <c r="BH10" s="97">
        <f t="shared" si="3"/>
        <v>40</v>
      </c>
    </row>
    <row r="11" spans="1:60" ht="34.5" customHeight="1" thickBot="1">
      <c r="A11" s="445"/>
      <c r="B11" s="41" t="s">
        <v>56</v>
      </c>
      <c r="C11" s="30" t="s">
        <v>78</v>
      </c>
      <c r="D11" s="31" t="s">
        <v>30</v>
      </c>
      <c r="E11" s="114">
        <v>4</v>
      </c>
      <c r="F11" s="115">
        <v>4</v>
      </c>
      <c r="G11" s="115">
        <v>2</v>
      </c>
      <c r="H11" s="115">
        <v>2</v>
      </c>
      <c r="I11" s="115">
        <v>4</v>
      </c>
      <c r="J11" s="115">
        <v>2</v>
      </c>
      <c r="K11" s="115">
        <v>2</v>
      </c>
      <c r="L11" s="115">
        <v>4</v>
      </c>
      <c r="M11" s="115">
        <v>2</v>
      </c>
      <c r="N11" s="115">
        <v>2</v>
      </c>
      <c r="O11" s="115">
        <v>2</v>
      </c>
      <c r="P11" s="115">
        <v>2</v>
      </c>
      <c r="Q11" s="115">
        <v>2</v>
      </c>
      <c r="R11" s="115">
        <v>2</v>
      </c>
      <c r="S11" s="115">
        <v>2</v>
      </c>
      <c r="T11" s="115">
        <v>2</v>
      </c>
      <c r="U11" s="116" t="s">
        <v>34</v>
      </c>
      <c r="V11" s="117">
        <f t="shared" si="1"/>
        <v>40</v>
      </c>
      <c r="W11" s="118"/>
      <c r="X11" s="118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9"/>
      <c r="AQ11" s="119"/>
      <c r="AR11" s="119"/>
      <c r="AS11" s="120"/>
      <c r="AT11" s="120"/>
      <c r="AU11" s="120"/>
      <c r="AV11" s="116"/>
      <c r="AW11" s="121">
        <f>SUM(Y11:AQ11)</f>
        <v>0</v>
      </c>
      <c r="AX11" s="118"/>
      <c r="AY11" s="118"/>
      <c r="AZ11" s="118"/>
      <c r="BA11" s="118"/>
      <c r="BB11" s="118"/>
      <c r="BC11" s="118"/>
      <c r="BD11" s="118"/>
      <c r="BE11" s="118"/>
      <c r="BF11" s="118"/>
      <c r="BG11" s="122"/>
      <c r="BH11" s="97">
        <f t="shared" si="3"/>
        <v>40</v>
      </c>
    </row>
    <row r="12" spans="1:60" ht="29.25" customHeight="1" thickBot="1">
      <c r="A12" s="445"/>
      <c r="B12" s="123" t="s">
        <v>79</v>
      </c>
      <c r="C12" s="39" t="s">
        <v>192</v>
      </c>
      <c r="D12" s="31" t="s">
        <v>30</v>
      </c>
      <c r="E12" s="114">
        <v>2</v>
      </c>
      <c r="F12" s="115">
        <v>2</v>
      </c>
      <c r="G12" s="115">
        <v>4</v>
      </c>
      <c r="H12" s="115">
        <v>2</v>
      </c>
      <c r="I12" s="115">
        <v>2</v>
      </c>
      <c r="J12" s="115">
        <v>2</v>
      </c>
      <c r="K12" s="115">
        <v>2</v>
      </c>
      <c r="L12" s="115">
        <v>2</v>
      </c>
      <c r="M12" s="115">
        <v>2</v>
      </c>
      <c r="N12" s="115">
        <v>2</v>
      </c>
      <c r="O12" s="115">
        <v>2</v>
      </c>
      <c r="P12" s="115">
        <v>4</v>
      </c>
      <c r="Q12" s="115">
        <v>2</v>
      </c>
      <c r="R12" s="115">
        <v>2</v>
      </c>
      <c r="S12" s="115">
        <v>2</v>
      </c>
      <c r="T12" s="115">
        <v>2</v>
      </c>
      <c r="U12" s="116" t="s">
        <v>38</v>
      </c>
      <c r="V12" s="117">
        <f t="shared" si="1"/>
        <v>36</v>
      </c>
      <c r="W12" s="118"/>
      <c r="X12" s="118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9"/>
      <c r="AQ12" s="119"/>
      <c r="AR12" s="119"/>
      <c r="AS12" s="120"/>
      <c r="AT12" s="120"/>
      <c r="AU12" s="120"/>
      <c r="AV12" s="116"/>
      <c r="AW12" s="121">
        <f>SUM(Y12:AQ12)</f>
        <v>0</v>
      </c>
      <c r="AX12" s="118"/>
      <c r="AY12" s="118"/>
      <c r="AZ12" s="118"/>
      <c r="BA12" s="118"/>
      <c r="BB12" s="118"/>
      <c r="BC12" s="118"/>
      <c r="BD12" s="118"/>
      <c r="BE12" s="118"/>
      <c r="BF12" s="118"/>
      <c r="BG12" s="122"/>
      <c r="BH12" s="97">
        <f t="shared" si="3"/>
        <v>36</v>
      </c>
    </row>
    <row r="13" spans="1:60" ht="14.25" customHeight="1" thickBot="1">
      <c r="A13" s="445"/>
      <c r="B13" s="41"/>
      <c r="C13" s="30"/>
      <c r="D13" s="31" t="s">
        <v>30</v>
      </c>
      <c r="E13" s="114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  <c r="V13" s="117">
        <f t="shared" si="1"/>
        <v>0</v>
      </c>
      <c r="W13" s="118"/>
      <c r="X13" s="118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9"/>
      <c r="AQ13" s="119"/>
      <c r="AR13" s="119"/>
      <c r="AS13" s="120"/>
      <c r="AT13" s="120"/>
      <c r="AU13" s="120"/>
      <c r="AV13" s="116"/>
      <c r="AW13" s="121">
        <f>SUM(Y13:AQ13)</f>
        <v>0</v>
      </c>
      <c r="AX13" s="118"/>
      <c r="AY13" s="118"/>
      <c r="AZ13" s="118"/>
      <c r="BA13" s="118"/>
      <c r="BB13" s="118"/>
      <c r="BC13" s="118"/>
      <c r="BD13" s="118"/>
      <c r="BE13" s="118"/>
      <c r="BF13" s="118"/>
      <c r="BG13" s="122"/>
      <c r="BH13" s="97">
        <f t="shared" si="3"/>
        <v>0</v>
      </c>
    </row>
    <row r="14" spans="1:63" ht="64.5" customHeight="1" thickBot="1">
      <c r="A14" s="445"/>
      <c r="B14" s="91" t="s">
        <v>80</v>
      </c>
      <c r="C14" s="92" t="s">
        <v>81</v>
      </c>
      <c r="D14" s="21" t="s">
        <v>30</v>
      </c>
      <c r="E14" s="124">
        <f aca="true" t="shared" si="4" ref="E14:T14">SUM(E16,E17,E20)</f>
        <v>8</v>
      </c>
      <c r="F14" s="124">
        <f t="shared" si="4"/>
        <v>6</v>
      </c>
      <c r="G14" s="124">
        <f t="shared" si="4"/>
        <v>8</v>
      </c>
      <c r="H14" s="124">
        <f t="shared" si="4"/>
        <v>6</v>
      </c>
      <c r="I14" s="124">
        <f t="shared" si="4"/>
        <v>8</v>
      </c>
      <c r="J14" s="124">
        <f t="shared" si="4"/>
        <v>6</v>
      </c>
      <c r="K14" s="124">
        <f t="shared" si="4"/>
        <v>8</v>
      </c>
      <c r="L14" s="124">
        <f t="shared" si="4"/>
        <v>6</v>
      </c>
      <c r="M14" s="124">
        <f t="shared" si="4"/>
        <v>8</v>
      </c>
      <c r="N14" s="124">
        <f t="shared" si="4"/>
        <v>6</v>
      </c>
      <c r="O14" s="124">
        <f t="shared" si="4"/>
        <v>8</v>
      </c>
      <c r="P14" s="124">
        <f t="shared" si="4"/>
        <v>6</v>
      </c>
      <c r="Q14" s="124">
        <f t="shared" si="4"/>
        <v>8</v>
      </c>
      <c r="R14" s="124">
        <f t="shared" si="4"/>
        <v>6</v>
      </c>
      <c r="S14" s="124">
        <f t="shared" si="4"/>
        <v>8</v>
      </c>
      <c r="T14" s="124">
        <f t="shared" si="4"/>
        <v>6</v>
      </c>
      <c r="U14" s="125"/>
      <c r="V14" s="94">
        <f t="shared" si="1"/>
        <v>112</v>
      </c>
      <c r="W14" s="126"/>
      <c r="X14" s="126"/>
      <c r="Y14" s="93">
        <f aca="true" t="shared" si="5" ref="Y14:AR14">SUM(Y15:Y16,Y17,Y20)</f>
        <v>8</v>
      </c>
      <c r="Z14" s="93">
        <f t="shared" si="5"/>
        <v>6</v>
      </c>
      <c r="AA14" s="93">
        <f t="shared" si="5"/>
        <v>6</v>
      </c>
      <c r="AB14" s="93">
        <f t="shared" si="5"/>
        <v>6</v>
      </c>
      <c r="AC14" s="93">
        <f t="shared" si="5"/>
        <v>6</v>
      </c>
      <c r="AD14" s="93">
        <f t="shared" si="5"/>
        <v>6</v>
      </c>
      <c r="AE14" s="93">
        <f t="shared" si="5"/>
        <v>6</v>
      </c>
      <c r="AF14" s="93">
        <f t="shared" si="5"/>
        <v>8</v>
      </c>
      <c r="AG14" s="93">
        <f t="shared" si="5"/>
        <v>6</v>
      </c>
      <c r="AH14" s="93">
        <f t="shared" si="5"/>
        <v>6</v>
      </c>
      <c r="AI14" s="93">
        <f t="shared" si="5"/>
        <v>6</v>
      </c>
      <c r="AJ14" s="93">
        <f t="shared" si="5"/>
        <v>8</v>
      </c>
      <c r="AK14" s="93">
        <f t="shared" si="5"/>
        <v>6</v>
      </c>
      <c r="AL14" s="93">
        <f t="shared" si="5"/>
        <v>6</v>
      </c>
      <c r="AM14" s="93">
        <f t="shared" si="5"/>
        <v>6</v>
      </c>
      <c r="AN14" s="93">
        <f t="shared" si="5"/>
        <v>6</v>
      </c>
      <c r="AO14" s="93">
        <f t="shared" si="5"/>
        <v>8</v>
      </c>
      <c r="AP14" s="93">
        <f t="shared" si="5"/>
        <v>6</v>
      </c>
      <c r="AQ14" s="93">
        <f t="shared" si="5"/>
        <v>6</v>
      </c>
      <c r="AR14" s="93">
        <f t="shared" si="5"/>
        <v>6</v>
      </c>
      <c r="AS14" s="93">
        <f>SUM(AS16,AS17,AS20)</f>
        <v>0</v>
      </c>
      <c r="AT14" s="93">
        <f>SUM(AT16,AT17,AT20)</f>
        <v>0</v>
      </c>
      <c r="AU14" s="93">
        <f>SUM(AU16,AU17,AU20)</f>
        <v>0</v>
      </c>
      <c r="AV14" s="125"/>
      <c r="AW14" s="94">
        <f>SUM(Y14:AU14)</f>
        <v>128</v>
      </c>
      <c r="AX14" s="125"/>
      <c r="AY14" s="125"/>
      <c r="AZ14" s="125"/>
      <c r="BA14" s="125"/>
      <c r="BB14" s="125"/>
      <c r="BC14" s="125"/>
      <c r="BD14" s="125"/>
      <c r="BE14" s="125"/>
      <c r="BF14" s="125"/>
      <c r="BG14" s="127"/>
      <c r="BH14" s="97">
        <f t="shared" si="3"/>
        <v>240</v>
      </c>
      <c r="BK14" s="424">
        <f>SUM(Y14:AU14)</f>
        <v>128</v>
      </c>
    </row>
    <row r="15" spans="1:63" ht="42" customHeight="1" thickBot="1">
      <c r="A15" s="446"/>
      <c r="B15" s="398" t="s">
        <v>82</v>
      </c>
      <c r="C15" s="397" t="s">
        <v>83</v>
      </c>
      <c r="D15" s="100" t="s">
        <v>30</v>
      </c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5"/>
      <c r="V15" s="94">
        <f t="shared" si="1"/>
        <v>0</v>
      </c>
      <c r="W15" s="126"/>
      <c r="X15" s="126"/>
      <c r="Y15" s="130">
        <v>4</v>
      </c>
      <c r="Z15" s="130">
        <v>2</v>
      </c>
      <c r="AA15" s="130">
        <v>2</v>
      </c>
      <c r="AB15" s="130">
        <v>2</v>
      </c>
      <c r="AC15" s="130">
        <v>2</v>
      </c>
      <c r="AD15" s="130">
        <v>2</v>
      </c>
      <c r="AE15" s="130">
        <v>2</v>
      </c>
      <c r="AF15" s="130">
        <v>4</v>
      </c>
      <c r="AG15" s="130">
        <v>2</v>
      </c>
      <c r="AH15" s="130">
        <v>2</v>
      </c>
      <c r="AI15" s="130">
        <v>2</v>
      </c>
      <c r="AJ15" s="130">
        <v>4</v>
      </c>
      <c r="AK15" s="130">
        <v>2</v>
      </c>
      <c r="AL15" s="130">
        <v>2</v>
      </c>
      <c r="AM15" s="130">
        <v>2</v>
      </c>
      <c r="AN15" s="130">
        <v>2</v>
      </c>
      <c r="AO15" s="130">
        <v>4</v>
      </c>
      <c r="AP15" s="104">
        <v>2</v>
      </c>
      <c r="AQ15" s="104">
        <v>2</v>
      </c>
      <c r="AR15" s="131">
        <v>2</v>
      </c>
      <c r="AS15" s="132"/>
      <c r="AT15" s="132"/>
      <c r="AU15" s="132"/>
      <c r="AV15" s="125" t="s">
        <v>38</v>
      </c>
      <c r="AW15" s="94">
        <f>SUM(Y15:AU15)</f>
        <v>48</v>
      </c>
      <c r="AX15" s="125"/>
      <c r="AY15" s="125"/>
      <c r="AZ15" s="125"/>
      <c r="BA15" s="125"/>
      <c r="BB15" s="125"/>
      <c r="BC15" s="125"/>
      <c r="BD15" s="125"/>
      <c r="BE15" s="125"/>
      <c r="BF15" s="125"/>
      <c r="BG15" s="127"/>
      <c r="BH15" s="97">
        <f t="shared" si="3"/>
        <v>48</v>
      </c>
      <c r="BK15" s="424">
        <f>SUM(Y15:AR15)</f>
        <v>48</v>
      </c>
    </row>
    <row r="16" spans="1:63" ht="30" customHeight="1" thickBot="1">
      <c r="A16" s="445"/>
      <c r="B16" s="128" t="s">
        <v>84</v>
      </c>
      <c r="C16" s="133" t="s">
        <v>44</v>
      </c>
      <c r="D16" s="100" t="s">
        <v>30</v>
      </c>
      <c r="E16" s="134">
        <v>4</v>
      </c>
      <c r="F16" s="102">
        <v>2</v>
      </c>
      <c r="G16" s="102">
        <v>4</v>
      </c>
      <c r="H16" s="102">
        <v>2</v>
      </c>
      <c r="I16" s="102">
        <v>4</v>
      </c>
      <c r="J16" s="102">
        <v>2</v>
      </c>
      <c r="K16" s="102">
        <v>4</v>
      </c>
      <c r="L16" s="102">
        <v>2</v>
      </c>
      <c r="M16" s="102">
        <v>4</v>
      </c>
      <c r="N16" s="102">
        <v>2</v>
      </c>
      <c r="O16" s="102">
        <v>4</v>
      </c>
      <c r="P16" s="102">
        <v>2</v>
      </c>
      <c r="Q16" s="102">
        <v>4</v>
      </c>
      <c r="R16" s="102">
        <v>2</v>
      </c>
      <c r="S16" s="102">
        <v>4</v>
      </c>
      <c r="T16" s="102">
        <v>2</v>
      </c>
      <c r="U16" s="135" t="s">
        <v>34</v>
      </c>
      <c r="V16" s="136">
        <f t="shared" si="1"/>
        <v>48</v>
      </c>
      <c r="W16" s="137"/>
      <c r="X16" s="137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7"/>
      <c r="AQ16" s="107"/>
      <c r="AR16" s="131"/>
      <c r="AS16" s="132"/>
      <c r="AT16" s="132"/>
      <c r="AU16" s="132"/>
      <c r="AV16" s="135"/>
      <c r="AW16" s="77"/>
      <c r="AX16" s="106"/>
      <c r="AY16" s="106"/>
      <c r="AZ16" s="106"/>
      <c r="BA16" s="106"/>
      <c r="BB16" s="106"/>
      <c r="BC16" s="106"/>
      <c r="BD16" s="106"/>
      <c r="BE16" s="106"/>
      <c r="BF16" s="106"/>
      <c r="BG16" s="138"/>
      <c r="BH16" s="97">
        <f t="shared" si="3"/>
        <v>48</v>
      </c>
      <c r="BK16" s="424">
        <f>SUM(Y17:AR17)</f>
        <v>40</v>
      </c>
    </row>
    <row r="17" spans="1:60" ht="26.25" customHeight="1" thickBot="1">
      <c r="A17" s="445"/>
      <c r="B17" s="29" t="s">
        <v>85</v>
      </c>
      <c r="C17" s="30" t="s">
        <v>40</v>
      </c>
      <c r="D17" s="31" t="s">
        <v>30</v>
      </c>
      <c r="E17" s="139">
        <v>2</v>
      </c>
      <c r="F17" s="115">
        <v>2</v>
      </c>
      <c r="G17" s="115">
        <v>2</v>
      </c>
      <c r="H17" s="115">
        <v>2</v>
      </c>
      <c r="I17" s="115">
        <v>2</v>
      </c>
      <c r="J17" s="115">
        <v>2</v>
      </c>
      <c r="K17" s="115">
        <v>2</v>
      </c>
      <c r="L17" s="115">
        <v>2</v>
      </c>
      <c r="M17" s="115">
        <v>2</v>
      </c>
      <c r="N17" s="115">
        <v>2</v>
      </c>
      <c r="O17" s="115">
        <v>2</v>
      </c>
      <c r="P17" s="115">
        <v>2</v>
      </c>
      <c r="Q17" s="115">
        <v>2</v>
      </c>
      <c r="R17" s="115">
        <v>2</v>
      </c>
      <c r="S17" s="115">
        <v>2</v>
      </c>
      <c r="T17" s="115">
        <v>2</v>
      </c>
      <c r="U17" s="116" t="s">
        <v>33</v>
      </c>
      <c r="V17" s="121">
        <f t="shared" si="1"/>
        <v>32</v>
      </c>
      <c r="W17" s="140"/>
      <c r="X17" s="140"/>
      <c r="Y17" s="50">
        <v>2</v>
      </c>
      <c r="Z17" s="115">
        <v>2</v>
      </c>
      <c r="AA17" s="115">
        <v>2</v>
      </c>
      <c r="AB17" s="115">
        <v>2</v>
      </c>
      <c r="AC17" s="115">
        <v>2</v>
      </c>
      <c r="AD17" s="115">
        <v>2</v>
      </c>
      <c r="AE17" s="115">
        <v>2</v>
      </c>
      <c r="AF17" s="115">
        <v>2</v>
      </c>
      <c r="AG17" s="115">
        <v>2</v>
      </c>
      <c r="AH17" s="115">
        <v>2</v>
      </c>
      <c r="AI17" s="115">
        <v>2</v>
      </c>
      <c r="AJ17" s="115">
        <v>2</v>
      </c>
      <c r="AK17" s="115">
        <v>2</v>
      </c>
      <c r="AL17" s="115">
        <v>2</v>
      </c>
      <c r="AM17" s="115">
        <v>2</v>
      </c>
      <c r="AN17" s="115">
        <v>2</v>
      </c>
      <c r="AO17" s="115">
        <v>2</v>
      </c>
      <c r="AP17" s="119">
        <v>2</v>
      </c>
      <c r="AQ17" s="119">
        <v>2</v>
      </c>
      <c r="AR17" s="119">
        <v>2</v>
      </c>
      <c r="AS17" s="120"/>
      <c r="AT17" s="120"/>
      <c r="AU17" s="120"/>
      <c r="AV17" s="116" t="s">
        <v>33</v>
      </c>
      <c r="AW17" s="77">
        <f>SUM(Y17:AR17)</f>
        <v>40</v>
      </c>
      <c r="AX17" s="118"/>
      <c r="AY17" s="118"/>
      <c r="AZ17" s="118"/>
      <c r="BA17" s="118"/>
      <c r="BB17" s="118"/>
      <c r="BC17" s="118"/>
      <c r="BD17" s="118"/>
      <c r="BE17" s="118"/>
      <c r="BF17" s="118"/>
      <c r="BG17" s="141"/>
      <c r="BH17" s="97">
        <f t="shared" si="3"/>
        <v>72</v>
      </c>
    </row>
    <row r="18" spans="1:60" ht="12.75" customHeight="1" hidden="1">
      <c r="A18" s="445"/>
      <c r="B18" s="440" t="s">
        <v>86</v>
      </c>
      <c r="C18" s="447" t="s">
        <v>40</v>
      </c>
      <c r="D18" s="31" t="s">
        <v>30</v>
      </c>
      <c r="E18" s="139">
        <v>2</v>
      </c>
      <c r="F18" s="115">
        <v>2</v>
      </c>
      <c r="G18" s="115">
        <v>2</v>
      </c>
      <c r="H18" s="115">
        <v>2</v>
      </c>
      <c r="I18" s="115">
        <v>2</v>
      </c>
      <c r="J18" s="115">
        <v>2</v>
      </c>
      <c r="K18" s="115">
        <v>2</v>
      </c>
      <c r="L18" s="115">
        <v>2</v>
      </c>
      <c r="M18" s="115">
        <v>2</v>
      </c>
      <c r="N18" s="115">
        <v>2</v>
      </c>
      <c r="O18" s="115">
        <v>2</v>
      </c>
      <c r="P18" s="115">
        <v>2</v>
      </c>
      <c r="Q18" s="115">
        <v>2</v>
      </c>
      <c r="R18" s="115">
        <v>2</v>
      </c>
      <c r="S18" s="115"/>
      <c r="T18" s="115"/>
      <c r="U18" s="116"/>
      <c r="V18" s="121">
        <f t="shared" si="1"/>
        <v>28</v>
      </c>
      <c r="W18" s="140"/>
      <c r="X18" s="140"/>
      <c r="Y18" s="115">
        <v>2</v>
      </c>
      <c r="Z18" s="115">
        <v>2</v>
      </c>
      <c r="AA18" s="115">
        <v>2</v>
      </c>
      <c r="AB18" s="115">
        <v>2</v>
      </c>
      <c r="AC18" s="115">
        <v>2</v>
      </c>
      <c r="AD18" s="115">
        <v>2</v>
      </c>
      <c r="AE18" s="115">
        <v>2</v>
      </c>
      <c r="AF18" s="115">
        <v>2</v>
      </c>
      <c r="AG18" s="115">
        <v>2</v>
      </c>
      <c r="AH18" s="115">
        <v>2</v>
      </c>
      <c r="AI18" s="115">
        <v>2</v>
      </c>
      <c r="AJ18" s="115">
        <v>2</v>
      </c>
      <c r="AK18" s="115">
        <v>2</v>
      </c>
      <c r="AL18" s="115">
        <v>2</v>
      </c>
      <c r="AM18" s="115">
        <v>2</v>
      </c>
      <c r="AN18" s="115">
        <v>2</v>
      </c>
      <c r="AO18" s="115">
        <v>4</v>
      </c>
      <c r="AP18" s="119"/>
      <c r="AQ18" s="119"/>
      <c r="AR18" s="119"/>
      <c r="AS18" s="120"/>
      <c r="AT18" s="120"/>
      <c r="AU18" s="120"/>
      <c r="AV18" s="116"/>
      <c r="AW18" s="77">
        <f aca="true" t="shared" si="6" ref="AW18:AW23">SUM(Y18:AU18)</f>
        <v>36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41"/>
      <c r="BH18" s="97">
        <f t="shared" si="3"/>
        <v>64</v>
      </c>
    </row>
    <row r="19" spans="1:60" ht="13.5" hidden="1" thickBot="1">
      <c r="A19" s="445"/>
      <c r="B19" s="440"/>
      <c r="C19" s="447"/>
      <c r="D19" s="69" t="s">
        <v>70</v>
      </c>
      <c r="E19" s="142">
        <v>0</v>
      </c>
      <c r="F19" s="52">
        <v>0</v>
      </c>
      <c r="G19" s="52">
        <v>0</v>
      </c>
      <c r="H19" s="52">
        <v>0</v>
      </c>
      <c r="I19" s="52">
        <v>0</v>
      </c>
      <c r="J19" s="52">
        <v>0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/>
      <c r="T19" s="52"/>
      <c r="U19" s="116"/>
      <c r="V19" s="143">
        <f t="shared" si="1"/>
        <v>0</v>
      </c>
      <c r="W19" s="140"/>
      <c r="X19" s="140"/>
      <c r="Y19" s="53">
        <v>0</v>
      </c>
      <c r="Z19" s="53">
        <v>1</v>
      </c>
      <c r="AA19" s="53">
        <v>1</v>
      </c>
      <c r="AB19" s="53">
        <v>0</v>
      </c>
      <c r="AC19" s="53">
        <v>1</v>
      </c>
      <c r="AD19" s="53">
        <v>1</v>
      </c>
      <c r="AE19" s="53">
        <v>0</v>
      </c>
      <c r="AF19" s="53">
        <v>0</v>
      </c>
      <c r="AG19" s="53">
        <v>1</v>
      </c>
      <c r="AH19" s="53">
        <v>0</v>
      </c>
      <c r="AI19" s="53">
        <v>1</v>
      </c>
      <c r="AJ19" s="53">
        <v>0</v>
      </c>
      <c r="AK19" s="53">
        <v>1</v>
      </c>
      <c r="AL19" s="53">
        <v>1</v>
      </c>
      <c r="AM19" s="53">
        <v>1</v>
      </c>
      <c r="AN19" s="53">
        <v>0</v>
      </c>
      <c r="AO19" s="53">
        <v>1</v>
      </c>
      <c r="AP19" s="144"/>
      <c r="AQ19" s="144"/>
      <c r="AR19" s="119"/>
      <c r="AS19" s="120"/>
      <c r="AT19" s="120"/>
      <c r="AU19" s="120"/>
      <c r="AV19" s="116"/>
      <c r="AW19" s="145">
        <f t="shared" si="6"/>
        <v>10</v>
      </c>
      <c r="AX19" s="118"/>
      <c r="AY19" s="118"/>
      <c r="AZ19" s="118"/>
      <c r="BA19" s="118"/>
      <c r="BB19" s="118"/>
      <c r="BC19" s="118"/>
      <c r="BD19" s="118"/>
      <c r="BE19" s="118"/>
      <c r="BF19" s="118"/>
      <c r="BG19" s="141"/>
      <c r="BH19" s="97">
        <f t="shared" si="3"/>
        <v>10</v>
      </c>
    </row>
    <row r="20" spans="1:63" ht="26.25" customHeight="1" thickBot="1">
      <c r="A20" s="445"/>
      <c r="B20" s="29" t="s">
        <v>86</v>
      </c>
      <c r="C20" s="30" t="s">
        <v>46</v>
      </c>
      <c r="D20" s="31" t="s">
        <v>30</v>
      </c>
      <c r="E20" s="139">
        <v>2</v>
      </c>
      <c r="F20" s="114">
        <v>2</v>
      </c>
      <c r="G20" s="114">
        <v>2</v>
      </c>
      <c r="H20" s="114">
        <v>2</v>
      </c>
      <c r="I20" s="114">
        <v>2</v>
      </c>
      <c r="J20" s="114">
        <v>2</v>
      </c>
      <c r="K20" s="114">
        <v>2</v>
      </c>
      <c r="L20" s="114">
        <v>2</v>
      </c>
      <c r="M20" s="114">
        <v>2</v>
      </c>
      <c r="N20" s="114">
        <v>2</v>
      </c>
      <c r="O20" s="114">
        <v>2</v>
      </c>
      <c r="P20" s="114">
        <v>2</v>
      </c>
      <c r="Q20" s="114">
        <v>2</v>
      </c>
      <c r="R20" s="114">
        <v>2</v>
      </c>
      <c r="S20" s="114">
        <v>2</v>
      </c>
      <c r="T20" s="114">
        <v>2</v>
      </c>
      <c r="U20" s="116" t="s">
        <v>33</v>
      </c>
      <c r="V20" s="121">
        <f t="shared" si="1"/>
        <v>32</v>
      </c>
      <c r="W20" s="140"/>
      <c r="X20" s="140"/>
      <c r="Y20" s="50">
        <v>2</v>
      </c>
      <c r="Z20" s="115">
        <v>2</v>
      </c>
      <c r="AA20" s="115">
        <v>2</v>
      </c>
      <c r="AB20" s="115">
        <v>2</v>
      </c>
      <c r="AC20" s="115">
        <v>2</v>
      </c>
      <c r="AD20" s="115">
        <v>2</v>
      </c>
      <c r="AE20" s="115">
        <v>2</v>
      </c>
      <c r="AF20" s="115">
        <v>2</v>
      </c>
      <c r="AG20" s="115">
        <v>2</v>
      </c>
      <c r="AH20" s="115">
        <v>2</v>
      </c>
      <c r="AI20" s="115">
        <v>2</v>
      </c>
      <c r="AJ20" s="115">
        <v>2</v>
      </c>
      <c r="AK20" s="115">
        <v>2</v>
      </c>
      <c r="AL20" s="115">
        <v>2</v>
      </c>
      <c r="AM20" s="115">
        <v>2</v>
      </c>
      <c r="AN20" s="115">
        <v>2</v>
      </c>
      <c r="AO20" s="115">
        <v>2</v>
      </c>
      <c r="AP20" s="119">
        <v>2</v>
      </c>
      <c r="AQ20" s="119">
        <v>2</v>
      </c>
      <c r="AR20" s="119">
        <v>2</v>
      </c>
      <c r="AS20" s="120"/>
      <c r="AT20" s="120"/>
      <c r="AU20" s="120"/>
      <c r="AV20" s="116" t="s">
        <v>38</v>
      </c>
      <c r="AW20" s="77">
        <f t="shared" si="6"/>
        <v>40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41"/>
      <c r="BH20" s="97">
        <f t="shared" si="3"/>
        <v>72</v>
      </c>
      <c r="BK20" s="424">
        <f>SUM(Y20:AR20)</f>
        <v>40</v>
      </c>
    </row>
    <row r="21" spans="1:63" ht="39" customHeight="1" thickBot="1">
      <c r="A21" s="446"/>
      <c r="B21" s="395" t="s">
        <v>87</v>
      </c>
      <c r="C21" s="395" t="s">
        <v>88</v>
      </c>
      <c r="D21" s="394" t="s">
        <v>30</v>
      </c>
      <c r="E21" s="93">
        <f aca="true" t="shared" si="7" ref="E21:T21">SUM(E22,E23)</f>
        <v>2</v>
      </c>
      <c r="F21" s="93">
        <f t="shared" si="7"/>
        <v>2</v>
      </c>
      <c r="G21" s="93">
        <f t="shared" si="7"/>
        <v>2</v>
      </c>
      <c r="H21" s="93">
        <f t="shared" si="7"/>
        <v>2</v>
      </c>
      <c r="I21" s="93">
        <f t="shared" si="7"/>
        <v>2</v>
      </c>
      <c r="J21" s="93">
        <f t="shared" si="7"/>
        <v>2</v>
      </c>
      <c r="K21" s="93">
        <f t="shared" si="7"/>
        <v>2</v>
      </c>
      <c r="L21" s="93">
        <f t="shared" si="7"/>
        <v>2</v>
      </c>
      <c r="M21" s="93">
        <f t="shared" si="7"/>
        <v>2</v>
      </c>
      <c r="N21" s="93">
        <f t="shared" si="7"/>
        <v>2</v>
      </c>
      <c r="O21" s="93">
        <f t="shared" si="7"/>
        <v>2</v>
      </c>
      <c r="P21" s="93">
        <f t="shared" si="7"/>
        <v>2</v>
      </c>
      <c r="Q21" s="93">
        <f t="shared" si="7"/>
        <v>2</v>
      </c>
      <c r="R21" s="93">
        <f t="shared" si="7"/>
        <v>2</v>
      </c>
      <c r="S21" s="93">
        <f t="shared" si="7"/>
        <v>2</v>
      </c>
      <c r="T21" s="93">
        <f t="shared" si="7"/>
        <v>2</v>
      </c>
      <c r="U21" s="125"/>
      <c r="V21" s="94">
        <f t="shared" si="1"/>
        <v>32</v>
      </c>
      <c r="W21" s="126"/>
      <c r="X21" s="126"/>
      <c r="Y21" s="93">
        <f aca="true" t="shared" si="8" ref="Y21:AU21">SUM(Y22,Y23)</f>
        <v>4</v>
      </c>
      <c r="Z21" s="93">
        <f t="shared" si="8"/>
        <v>4</v>
      </c>
      <c r="AA21" s="93">
        <f t="shared" si="8"/>
        <v>4</v>
      </c>
      <c r="AB21" s="93">
        <f t="shared" si="8"/>
        <v>4</v>
      </c>
      <c r="AC21" s="93">
        <f t="shared" si="8"/>
        <v>4</v>
      </c>
      <c r="AD21" s="93">
        <f t="shared" si="8"/>
        <v>4</v>
      </c>
      <c r="AE21" s="93">
        <f t="shared" si="8"/>
        <v>4</v>
      </c>
      <c r="AF21" s="93">
        <f t="shared" si="8"/>
        <v>6</v>
      </c>
      <c r="AG21" s="93">
        <f t="shared" si="8"/>
        <v>2</v>
      </c>
      <c r="AH21" s="93">
        <f t="shared" si="8"/>
        <v>6</v>
      </c>
      <c r="AI21" s="93">
        <f t="shared" si="8"/>
        <v>4</v>
      </c>
      <c r="AJ21" s="93">
        <f t="shared" si="8"/>
        <v>4</v>
      </c>
      <c r="AK21" s="93">
        <f t="shared" si="8"/>
        <v>4</v>
      </c>
      <c r="AL21" s="93">
        <f t="shared" si="8"/>
        <v>6</v>
      </c>
      <c r="AM21" s="93">
        <f t="shared" si="8"/>
        <v>4</v>
      </c>
      <c r="AN21" s="93">
        <f t="shared" si="8"/>
        <v>4</v>
      </c>
      <c r="AO21" s="93">
        <f t="shared" si="8"/>
        <v>2</v>
      </c>
      <c r="AP21" s="93">
        <f t="shared" si="8"/>
        <v>4</v>
      </c>
      <c r="AQ21" s="93">
        <f t="shared" si="8"/>
        <v>4</v>
      </c>
      <c r="AR21" s="93">
        <f t="shared" si="8"/>
        <v>2</v>
      </c>
      <c r="AS21" s="93">
        <f t="shared" si="8"/>
        <v>0</v>
      </c>
      <c r="AT21" s="93">
        <f t="shared" si="8"/>
        <v>0</v>
      </c>
      <c r="AU21" s="93">
        <f t="shared" si="8"/>
        <v>0</v>
      </c>
      <c r="AV21" s="125"/>
      <c r="AW21" s="94">
        <f t="shared" si="6"/>
        <v>80</v>
      </c>
      <c r="AX21" s="125"/>
      <c r="AY21" s="125"/>
      <c r="AZ21" s="125"/>
      <c r="BA21" s="125"/>
      <c r="BB21" s="125"/>
      <c r="BC21" s="125"/>
      <c r="BD21" s="125"/>
      <c r="BE21" s="125"/>
      <c r="BF21" s="125"/>
      <c r="BG21" s="146"/>
      <c r="BH21" s="97">
        <f t="shared" si="3"/>
        <v>112</v>
      </c>
      <c r="BK21" s="424">
        <f>SUM(Y21:AU21)</f>
        <v>80</v>
      </c>
    </row>
    <row r="22" spans="1:63" ht="42" customHeight="1" thickBot="1">
      <c r="A22" s="445"/>
      <c r="B22" s="128" t="s">
        <v>89</v>
      </c>
      <c r="C22" s="133" t="s">
        <v>42</v>
      </c>
      <c r="D22" s="100" t="s">
        <v>30</v>
      </c>
      <c r="E22" s="101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35" t="s">
        <v>33</v>
      </c>
      <c r="V22" s="136">
        <f t="shared" si="1"/>
        <v>0</v>
      </c>
      <c r="W22" s="137"/>
      <c r="X22" s="137"/>
      <c r="Y22" s="102">
        <v>2</v>
      </c>
      <c r="Z22" s="102">
        <v>2</v>
      </c>
      <c r="AA22" s="102">
        <v>2</v>
      </c>
      <c r="AB22" s="102">
        <v>2</v>
      </c>
      <c r="AC22" s="102">
        <v>2</v>
      </c>
      <c r="AD22" s="102">
        <v>2</v>
      </c>
      <c r="AE22" s="102">
        <v>2</v>
      </c>
      <c r="AF22" s="102">
        <v>4</v>
      </c>
      <c r="AG22" s="102">
        <v>2</v>
      </c>
      <c r="AH22" s="102">
        <v>4</v>
      </c>
      <c r="AI22" s="102">
        <v>2</v>
      </c>
      <c r="AJ22" s="102">
        <v>4</v>
      </c>
      <c r="AK22" s="102">
        <v>2</v>
      </c>
      <c r="AL22" s="102">
        <v>4</v>
      </c>
      <c r="AM22" s="102">
        <v>2</v>
      </c>
      <c r="AN22" s="102">
        <v>2</v>
      </c>
      <c r="AO22" s="102">
        <v>2</v>
      </c>
      <c r="AP22" s="131">
        <v>2</v>
      </c>
      <c r="AQ22" s="131">
        <v>2</v>
      </c>
      <c r="AR22" s="131">
        <v>2</v>
      </c>
      <c r="AS22" s="132"/>
      <c r="AT22" s="132"/>
      <c r="AU22" s="132"/>
      <c r="AV22" s="135" t="s">
        <v>34</v>
      </c>
      <c r="AW22" s="77">
        <f t="shared" si="6"/>
        <v>48</v>
      </c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97">
        <f t="shared" si="3"/>
        <v>48</v>
      </c>
      <c r="BK22" s="424">
        <f>SUM(Y22:AS22)</f>
        <v>48</v>
      </c>
    </row>
    <row r="23" spans="1:63" ht="45" customHeight="1" thickBot="1">
      <c r="A23" s="445"/>
      <c r="B23" s="29" t="s">
        <v>90</v>
      </c>
      <c r="C23" s="30" t="s">
        <v>91</v>
      </c>
      <c r="D23" s="31" t="s">
        <v>30</v>
      </c>
      <c r="E23" s="114">
        <v>2</v>
      </c>
      <c r="F23" s="115">
        <v>2</v>
      </c>
      <c r="G23" s="115">
        <v>2</v>
      </c>
      <c r="H23" s="115">
        <v>2</v>
      </c>
      <c r="I23" s="115">
        <v>2</v>
      </c>
      <c r="J23" s="115">
        <v>2</v>
      </c>
      <c r="K23" s="115">
        <v>2</v>
      </c>
      <c r="L23" s="115">
        <v>2</v>
      </c>
      <c r="M23" s="115">
        <v>2</v>
      </c>
      <c r="N23" s="115">
        <v>2</v>
      </c>
      <c r="O23" s="115">
        <v>2</v>
      </c>
      <c r="P23" s="115">
        <v>2</v>
      </c>
      <c r="Q23" s="115">
        <v>2</v>
      </c>
      <c r="R23" s="115">
        <v>2</v>
      </c>
      <c r="S23" s="115">
        <v>2</v>
      </c>
      <c r="T23" s="115">
        <v>2</v>
      </c>
      <c r="U23" s="116" t="s">
        <v>33</v>
      </c>
      <c r="V23" s="121">
        <f t="shared" si="1"/>
        <v>32</v>
      </c>
      <c r="W23" s="140"/>
      <c r="X23" s="140"/>
      <c r="Y23" s="115">
        <v>2</v>
      </c>
      <c r="Z23" s="115">
        <v>2</v>
      </c>
      <c r="AA23" s="115">
        <v>2</v>
      </c>
      <c r="AB23" s="115">
        <v>2</v>
      </c>
      <c r="AC23" s="115">
        <v>2</v>
      </c>
      <c r="AD23" s="115">
        <v>2</v>
      </c>
      <c r="AE23" s="115">
        <v>2</v>
      </c>
      <c r="AF23" s="115">
        <v>2</v>
      </c>
      <c r="AG23" s="115">
        <v>0</v>
      </c>
      <c r="AH23" s="115">
        <v>2</v>
      </c>
      <c r="AI23" s="115">
        <v>2</v>
      </c>
      <c r="AJ23" s="115">
        <v>0</v>
      </c>
      <c r="AK23" s="115">
        <v>2</v>
      </c>
      <c r="AL23" s="115">
        <v>2</v>
      </c>
      <c r="AM23" s="115">
        <v>2</v>
      </c>
      <c r="AN23" s="115">
        <v>2</v>
      </c>
      <c r="AO23" s="115">
        <v>0</v>
      </c>
      <c r="AP23" s="119">
        <v>2</v>
      </c>
      <c r="AQ23" s="119">
        <v>2</v>
      </c>
      <c r="AR23" s="119">
        <v>0</v>
      </c>
      <c r="AS23" s="120"/>
      <c r="AT23" s="120"/>
      <c r="AU23" s="120"/>
      <c r="AV23" s="116" t="s">
        <v>38</v>
      </c>
      <c r="AW23" s="77">
        <f t="shared" si="6"/>
        <v>32</v>
      </c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97">
        <f t="shared" si="3"/>
        <v>64</v>
      </c>
      <c r="BK23" s="424">
        <f>SUM(Y23:AR23)</f>
        <v>32</v>
      </c>
    </row>
    <row r="24" spans="1:65" ht="32.25" customHeight="1" thickBot="1">
      <c r="A24" s="445"/>
      <c r="B24" s="91" t="s">
        <v>92</v>
      </c>
      <c r="C24" s="92" t="s">
        <v>93</v>
      </c>
      <c r="D24" s="21" t="s">
        <v>30</v>
      </c>
      <c r="E24" s="93">
        <f aca="true" t="shared" si="9" ref="E24:T24">SUM(E25,E36)</f>
        <v>16</v>
      </c>
      <c r="F24" s="93">
        <f t="shared" si="9"/>
        <v>18</v>
      </c>
      <c r="G24" s="93">
        <f t="shared" si="9"/>
        <v>16</v>
      </c>
      <c r="H24" s="93">
        <f t="shared" si="9"/>
        <v>18</v>
      </c>
      <c r="I24" s="93">
        <f t="shared" si="9"/>
        <v>16</v>
      </c>
      <c r="J24" s="93">
        <f t="shared" si="9"/>
        <v>20</v>
      </c>
      <c r="K24" s="93">
        <f t="shared" si="9"/>
        <v>16</v>
      </c>
      <c r="L24" s="93">
        <f t="shared" si="9"/>
        <v>16</v>
      </c>
      <c r="M24" s="93">
        <f t="shared" si="9"/>
        <v>16</v>
      </c>
      <c r="N24" s="93">
        <f t="shared" si="9"/>
        <v>20</v>
      </c>
      <c r="O24" s="93">
        <f t="shared" si="9"/>
        <v>16</v>
      </c>
      <c r="P24" s="93">
        <f t="shared" si="9"/>
        <v>18</v>
      </c>
      <c r="Q24" s="93">
        <f t="shared" si="9"/>
        <v>16</v>
      </c>
      <c r="R24" s="93">
        <f t="shared" si="9"/>
        <v>20</v>
      </c>
      <c r="S24" s="93">
        <f t="shared" si="9"/>
        <v>18</v>
      </c>
      <c r="T24" s="93">
        <f t="shared" si="9"/>
        <v>20</v>
      </c>
      <c r="U24" s="125"/>
      <c r="V24" s="147">
        <f t="shared" si="1"/>
        <v>280</v>
      </c>
      <c r="W24" s="125"/>
      <c r="X24" s="125"/>
      <c r="Y24" s="93">
        <f aca="true" t="shared" si="10" ref="Y24:AU24">SUM(Y25,Y36)</f>
        <v>24</v>
      </c>
      <c r="Z24" s="93">
        <f t="shared" si="10"/>
        <v>26</v>
      </c>
      <c r="AA24" s="93">
        <f t="shared" si="10"/>
        <v>26</v>
      </c>
      <c r="AB24" s="93">
        <f t="shared" si="10"/>
        <v>26</v>
      </c>
      <c r="AC24" s="93">
        <f t="shared" si="10"/>
        <v>26</v>
      </c>
      <c r="AD24" s="93">
        <f t="shared" si="10"/>
        <v>26</v>
      </c>
      <c r="AE24" s="93">
        <f t="shared" si="10"/>
        <v>26</v>
      </c>
      <c r="AF24" s="93">
        <f t="shared" si="10"/>
        <v>22</v>
      </c>
      <c r="AG24" s="93">
        <f t="shared" si="10"/>
        <v>28</v>
      </c>
      <c r="AH24" s="93">
        <f t="shared" si="10"/>
        <v>24</v>
      </c>
      <c r="AI24" s="93">
        <f t="shared" si="10"/>
        <v>26</v>
      </c>
      <c r="AJ24" s="93">
        <f t="shared" si="10"/>
        <v>24</v>
      </c>
      <c r="AK24" s="93">
        <f t="shared" si="10"/>
        <v>26</v>
      </c>
      <c r="AL24" s="93">
        <f t="shared" si="10"/>
        <v>24</v>
      </c>
      <c r="AM24" s="93">
        <f t="shared" si="10"/>
        <v>26</v>
      </c>
      <c r="AN24" s="93">
        <f t="shared" si="10"/>
        <v>26</v>
      </c>
      <c r="AO24" s="93">
        <f t="shared" si="10"/>
        <v>26</v>
      </c>
      <c r="AP24" s="93">
        <f t="shared" si="10"/>
        <v>26</v>
      </c>
      <c r="AQ24" s="93">
        <f t="shared" si="10"/>
        <v>26</v>
      </c>
      <c r="AR24" s="93">
        <f t="shared" si="10"/>
        <v>28</v>
      </c>
      <c r="AS24" s="93">
        <f t="shared" si="10"/>
        <v>36</v>
      </c>
      <c r="AT24" s="93">
        <f t="shared" si="10"/>
        <v>36</v>
      </c>
      <c r="AU24" s="93">
        <f t="shared" si="10"/>
        <v>36</v>
      </c>
      <c r="AV24" s="125"/>
      <c r="AW24" s="110">
        <v>542</v>
      </c>
      <c r="AX24" s="125"/>
      <c r="AY24" s="125"/>
      <c r="AZ24" s="125"/>
      <c r="BA24" s="125"/>
      <c r="BB24" s="125"/>
      <c r="BC24" s="125"/>
      <c r="BD24" s="125"/>
      <c r="BE24" s="125"/>
      <c r="BF24" s="125"/>
      <c r="BG24" s="146"/>
      <c r="BH24" s="97">
        <f>SUM(V24,AW24)</f>
        <v>822</v>
      </c>
      <c r="BM24" s="424">
        <f>SUM(Y24:AU24)</f>
        <v>620</v>
      </c>
    </row>
    <row r="25" spans="1:63" ht="42.75" customHeight="1" thickBot="1">
      <c r="A25" s="445"/>
      <c r="B25" s="148" t="s">
        <v>92</v>
      </c>
      <c r="C25" s="149" t="s">
        <v>94</v>
      </c>
      <c r="D25" s="150" t="s">
        <v>30</v>
      </c>
      <c r="E25" s="151">
        <f aca="true" t="shared" si="11" ref="E25:T25">SUM(E26,E27,E28,E29,E30,E31)</f>
        <v>8</v>
      </c>
      <c r="F25" s="151">
        <f t="shared" si="11"/>
        <v>10</v>
      </c>
      <c r="G25" s="151">
        <f t="shared" si="11"/>
        <v>8</v>
      </c>
      <c r="H25" s="151">
        <f t="shared" si="11"/>
        <v>10</v>
      </c>
      <c r="I25" s="151">
        <f t="shared" si="11"/>
        <v>8</v>
      </c>
      <c r="J25" s="151">
        <f t="shared" si="11"/>
        <v>8</v>
      </c>
      <c r="K25" s="151">
        <f t="shared" si="11"/>
        <v>8</v>
      </c>
      <c r="L25" s="151">
        <f t="shared" si="11"/>
        <v>8</v>
      </c>
      <c r="M25" s="151">
        <f t="shared" si="11"/>
        <v>8</v>
      </c>
      <c r="N25" s="151">
        <f t="shared" si="11"/>
        <v>10</v>
      </c>
      <c r="O25" s="151">
        <f t="shared" si="11"/>
        <v>8</v>
      </c>
      <c r="P25" s="151">
        <f t="shared" si="11"/>
        <v>10</v>
      </c>
      <c r="Q25" s="151">
        <f t="shared" si="11"/>
        <v>8</v>
      </c>
      <c r="R25" s="151">
        <f t="shared" si="11"/>
        <v>10</v>
      </c>
      <c r="S25" s="151">
        <f t="shared" si="11"/>
        <v>10</v>
      </c>
      <c r="T25" s="151">
        <f t="shared" si="11"/>
        <v>10</v>
      </c>
      <c r="U25" s="152"/>
      <c r="V25" s="147">
        <f t="shared" si="1"/>
        <v>142</v>
      </c>
      <c r="W25" s="152"/>
      <c r="X25" s="152"/>
      <c r="Y25" s="151">
        <f aca="true" t="shared" si="12" ref="Y25:AU25">SUM(Y26,Y27,Y28,Y29,Y30,Y31)</f>
        <v>14</v>
      </c>
      <c r="Z25" s="151">
        <f t="shared" si="12"/>
        <v>14</v>
      </c>
      <c r="AA25" s="151">
        <f t="shared" si="12"/>
        <v>14</v>
      </c>
      <c r="AB25" s="151">
        <f t="shared" si="12"/>
        <v>12</v>
      </c>
      <c r="AC25" s="151">
        <f t="shared" si="12"/>
        <v>14</v>
      </c>
      <c r="AD25" s="151">
        <f t="shared" si="12"/>
        <v>12</v>
      </c>
      <c r="AE25" s="151">
        <f t="shared" si="12"/>
        <v>14</v>
      </c>
      <c r="AF25" s="151">
        <f t="shared" si="12"/>
        <v>10</v>
      </c>
      <c r="AG25" s="151">
        <f t="shared" si="12"/>
        <v>14</v>
      </c>
      <c r="AH25" s="151">
        <f t="shared" si="12"/>
        <v>10</v>
      </c>
      <c r="AI25" s="151">
        <f t="shared" si="12"/>
        <v>12</v>
      </c>
      <c r="AJ25" s="151">
        <f t="shared" si="12"/>
        <v>10</v>
      </c>
      <c r="AK25" s="151">
        <f t="shared" si="12"/>
        <v>12</v>
      </c>
      <c r="AL25" s="151">
        <f t="shared" si="12"/>
        <v>10</v>
      </c>
      <c r="AM25" s="151">
        <f t="shared" si="12"/>
        <v>12</v>
      </c>
      <c r="AN25" s="151">
        <f t="shared" si="12"/>
        <v>12</v>
      </c>
      <c r="AO25" s="151">
        <f t="shared" si="12"/>
        <v>14</v>
      </c>
      <c r="AP25" s="151">
        <f t="shared" si="12"/>
        <v>14</v>
      </c>
      <c r="AQ25" s="151">
        <f t="shared" si="12"/>
        <v>14</v>
      </c>
      <c r="AR25" s="151">
        <f t="shared" si="12"/>
        <v>14</v>
      </c>
      <c r="AS25" s="151">
        <f t="shared" si="12"/>
        <v>0</v>
      </c>
      <c r="AT25" s="151">
        <f t="shared" si="12"/>
        <v>0</v>
      </c>
      <c r="AU25" s="151">
        <f t="shared" si="12"/>
        <v>0</v>
      </c>
      <c r="AV25" s="152"/>
      <c r="AW25" s="94">
        <f>SUM(AW26,AW27,AW28,AW29,AW30,AW31)</f>
        <v>252</v>
      </c>
      <c r="AX25" s="152"/>
      <c r="AY25" s="152"/>
      <c r="AZ25" s="152"/>
      <c r="BA25" s="152"/>
      <c r="BB25" s="152"/>
      <c r="BC25" s="152"/>
      <c r="BD25" s="152"/>
      <c r="BE25" s="152"/>
      <c r="BF25" s="152"/>
      <c r="BG25" s="153"/>
      <c r="BH25" s="97">
        <f aca="true" t="shared" si="13" ref="BH25:BH52">SUM(V25,AW25)</f>
        <v>394</v>
      </c>
      <c r="BK25" s="424">
        <f>SUM(Y25:AU25)</f>
        <v>252</v>
      </c>
    </row>
    <row r="26" spans="1:63" ht="39" customHeight="1" thickBot="1">
      <c r="A26" s="445"/>
      <c r="B26" s="29" t="s">
        <v>95</v>
      </c>
      <c r="C26" s="30" t="s">
        <v>96</v>
      </c>
      <c r="D26" s="31" t="s">
        <v>30</v>
      </c>
      <c r="E26" s="114">
        <v>0</v>
      </c>
      <c r="F26" s="114">
        <v>2</v>
      </c>
      <c r="G26" s="114">
        <v>2</v>
      </c>
      <c r="H26" s="114">
        <v>2</v>
      </c>
      <c r="I26" s="114">
        <v>2</v>
      </c>
      <c r="J26" s="114">
        <v>0</v>
      </c>
      <c r="K26" s="114">
        <v>2</v>
      </c>
      <c r="L26" s="114">
        <v>2</v>
      </c>
      <c r="M26" s="114">
        <v>2</v>
      </c>
      <c r="N26" s="114">
        <v>2</v>
      </c>
      <c r="O26" s="114">
        <v>0</v>
      </c>
      <c r="P26" s="114">
        <v>2</v>
      </c>
      <c r="Q26" s="114">
        <v>2</v>
      </c>
      <c r="R26" s="114">
        <v>2</v>
      </c>
      <c r="S26" s="114">
        <v>2</v>
      </c>
      <c r="T26" s="114">
        <v>0</v>
      </c>
      <c r="U26" s="116" t="s">
        <v>33</v>
      </c>
      <c r="V26" s="121">
        <f t="shared" si="1"/>
        <v>24</v>
      </c>
      <c r="W26" s="154"/>
      <c r="X26" s="154"/>
      <c r="Y26" s="115">
        <v>2</v>
      </c>
      <c r="Z26" s="115">
        <v>2</v>
      </c>
      <c r="AA26" s="115">
        <v>2</v>
      </c>
      <c r="AB26" s="115">
        <v>2</v>
      </c>
      <c r="AC26" s="115">
        <v>2</v>
      </c>
      <c r="AD26" s="115">
        <v>2</v>
      </c>
      <c r="AE26" s="115">
        <v>2</v>
      </c>
      <c r="AF26" s="115">
        <v>0</v>
      </c>
      <c r="AG26" s="115">
        <v>2</v>
      </c>
      <c r="AH26" s="115">
        <v>2</v>
      </c>
      <c r="AI26" s="115">
        <v>2</v>
      </c>
      <c r="AJ26" s="115">
        <v>0</v>
      </c>
      <c r="AK26" s="115">
        <v>2</v>
      </c>
      <c r="AL26" s="115">
        <v>2</v>
      </c>
      <c r="AM26" s="115">
        <v>2</v>
      </c>
      <c r="AN26" s="115">
        <v>2</v>
      </c>
      <c r="AO26" s="115">
        <v>2</v>
      </c>
      <c r="AP26" s="119">
        <v>2</v>
      </c>
      <c r="AQ26" s="119">
        <v>2</v>
      </c>
      <c r="AR26" s="119">
        <v>2</v>
      </c>
      <c r="AS26" s="120"/>
      <c r="AT26" s="120"/>
      <c r="AU26" s="120"/>
      <c r="AV26" s="116" t="s">
        <v>97</v>
      </c>
      <c r="AW26" s="77">
        <f aca="true" t="shared" si="14" ref="AW26:AW35">SUM(Y26:AU26)</f>
        <v>36</v>
      </c>
      <c r="AX26" s="154"/>
      <c r="AY26" s="154"/>
      <c r="AZ26" s="154"/>
      <c r="BA26" s="154"/>
      <c r="BB26" s="154"/>
      <c r="BC26" s="154"/>
      <c r="BD26" s="154"/>
      <c r="BE26" s="154"/>
      <c r="BF26" s="154"/>
      <c r="BG26" s="155"/>
      <c r="BH26" s="97">
        <f t="shared" si="13"/>
        <v>60</v>
      </c>
      <c r="BK26" s="424"/>
    </row>
    <row r="27" spans="1:60" ht="26.25" customHeight="1" thickBot="1">
      <c r="A27" s="445"/>
      <c r="B27" s="29" t="s">
        <v>98</v>
      </c>
      <c r="C27" s="30" t="s">
        <v>99</v>
      </c>
      <c r="D27" s="31" t="s">
        <v>30</v>
      </c>
      <c r="E27" s="114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  <c r="V27" s="121">
        <f t="shared" si="1"/>
        <v>0</v>
      </c>
      <c r="W27" s="154"/>
      <c r="X27" s="154"/>
      <c r="Y27" s="115">
        <v>4</v>
      </c>
      <c r="Z27" s="115">
        <v>4</v>
      </c>
      <c r="AA27" s="115">
        <v>4</v>
      </c>
      <c r="AB27" s="115">
        <v>4</v>
      </c>
      <c r="AC27" s="115">
        <v>4</v>
      </c>
      <c r="AD27" s="115">
        <v>4</v>
      </c>
      <c r="AE27" s="115">
        <v>4</v>
      </c>
      <c r="AF27" s="115">
        <v>4</v>
      </c>
      <c r="AG27" s="115">
        <v>4</v>
      </c>
      <c r="AH27" s="115">
        <v>4</v>
      </c>
      <c r="AI27" s="115">
        <v>4</v>
      </c>
      <c r="AJ27" s="115">
        <v>4</v>
      </c>
      <c r="AK27" s="115">
        <v>4</v>
      </c>
      <c r="AL27" s="115">
        <v>4</v>
      </c>
      <c r="AM27" s="115">
        <v>4</v>
      </c>
      <c r="AN27" s="115">
        <v>4</v>
      </c>
      <c r="AO27" s="115">
        <v>4</v>
      </c>
      <c r="AP27" s="119">
        <v>4</v>
      </c>
      <c r="AQ27" s="119">
        <v>4</v>
      </c>
      <c r="AR27" s="119">
        <v>4</v>
      </c>
      <c r="AS27" s="120"/>
      <c r="AT27" s="120"/>
      <c r="AU27" s="120"/>
      <c r="AV27" s="116" t="s">
        <v>97</v>
      </c>
      <c r="AW27" s="77">
        <f t="shared" si="14"/>
        <v>80</v>
      </c>
      <c r="AX27" s="154"/>
      <c r="AY27" s="154"/>
      <c r="AZ27" s="154"/>
      <c r="BA27" s="154"/>
      <c r="BB27" s="154"/>
      <c r="BC27" s="154"/>
      <c r="BD27" s="154"/>
      <c r="BE27" s="154"/>
      <c r="BF27" s="154"/>
      <c r="BG27" s="155"/>
      <c r="BH27" s="97">
        <f t="shared" si="13"/>
        <v>80</v>
      </c>
    </row>
    <row r="28" spans="1:60" ht="45.75" customHeight="1" thickBot="1">
      <c r="A28" s="445"/>
      <c r="B28" s="29" t="s">
        <v>100</v>
      </c>
      <c r="C28" s="30" t="s">
        <v>101</v>
      </c>
      <c r="D28" s="31" t="s">
        <v>30</v>
      </c>
      <c r="E28" s="114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  <c r="V28" s="121">
        <f t="shared" si="1"/>
        <v>0</v>
      </c>
      <c r="W28" s="154"/>
      <c r="X28" s="154"/>
      <c r="Y28" s="115">
        <v>4</v>
      </c>
      <c r="Z28" s="115">
        <v>2</v>
      </c>
      <c r="AA28" s="115">
        <v>4</v>
      </c>
      <c r="AB28" s="115">
        <v>2</v>
      </c>
      <c r="AC28" s="115">
        <v>4</v>
      </c>
      <c r="AD28" s="115">
        <v>2</v>
      </c>
      <c r="AE28" s="115">
        <v>4</v>
      </c>
      <c r="AF28" s="115">
        <v>2</v>
      </c>
      <c r="AG28" s="115">
        <v>4</v>
      </c>
      <c r="AH28" s="115">
        <v>2</v>
      </c>
      <c r="AI28" s="115">
        <v>2</v>
      </c>
      <c r="AJ28" s="115">
        <v>2</v>
      </c>
      <c r="AK28" s="115">
        <v>2</v>
      </c>
      <c r="AL28" s="115">
        <v>2</v>
      </c>
      <c r="AM28" s="115">
        <v>2</v>
      </c>
      <c r="AN28" s="115">
        <v>2</v>
      </c>
      <c r="AO28" s="115">
        <v>4</v>
      </c>
      <c r="AP28" s="119">
        <v>2</v>
      </c>
      <c r="AQ28" s="119">
        <v>4</v>
      </c>
      <c r="AR28" s="119">
        <v>4</v>
      </c>
      <c r="AS28" s="120"/>
      <c r="AT28" s="120"/>
      <c r="AU28" s="120"/>
      <c r="AV28" s="116" t="s">
        <v>97</v>
      </c>
      <c r="AW28" s="77">
        <f t="shared" si="14"/>
        <v>56</v>
      </c>
      <c r="AX28" s="154"/>
      <c r="AY28" s="154"/>
      <c r="AZ28" s="154"/>
      <c r="BA28" s="154"/>
      <c r="BB28" s="154"/>
      <c r="BC28" s="154"/>
      <c r="BD28" s="154"/>
      <c r="BE28" s="154"/>
      <c r="BF28" s="154"/>
      <c r="BG28" s="155"/>
      <c r="BH28" s="97">
        <f t="shared" si="13"/>
        <v>56</v>
      </c>
    </row>
    <row r="29" spans="1:60" ht="26.25" customHeight="1" thickBot="1">
      <c r="A29" s="445"/>
      <c r="B29" s="29" t="s">
        <v>102</v>
      </c>
      <c r="C29" s="30" t="s">
        <v>103</v>
      </c>
      <c r="D29" s="31" t="s">
        <v>30</v>
      </c>
      <c r="E29" s="114">
        <v>2</v>
      </c>
      <c r="F29" s="115">
        <v>2</v>
      </c>
      <c r="G29" s="115">
        <v>2</v>
      </c>
      <c r="H29" s="115">
        <v>2</v>
      </c>
      <c r="I29" s="115">
        <v>2</v>
      </c>
      <c r="J29" s="115">
        <v>2</v>
      </c>
      <c r="K29" s="115">
        <v>2</v>
      </c>
      <c r="L29" s="115">
        <v>2</v>
      </c>
      <c r="M29" s="115">
        <v>2</v>
      </c>
      <c r="N29" s="115">
        <v>2</v>
      </c>
      <c r="O29" s="115">
        <v>2</v>
      </c>
      <c r="P29" s="115">
        <v>2</v>
      </c>
      <c r="Q29" s="115">
        <v>2</v>
      </c>
      <c r="R29" s="115">
        <v>2</v>
      </c>
      <c r="S29" s="115">
        <v>4</v>
      </c>
      <c r="T29" s="115">
        <v>2</v>
      </c>
      <c r="U29" s="116" t="s">
        <v>33</v>
      </c>
      <c r="V29" s="121">
        <f t="shared" si="1"/>
        <v>34</v>
      </c>
      <c r="W29" s="154"/>
      <c r="X29" s="154"/>
      <c r="Y29" s="115">
        <v>2</v>
      </c>
      <c r="Z29" s="115">
        <v>2</v>
      </c>
      <c r="AA29" s="115">
        <v>2</v>
      </c>
      <c r="AB29" s="115">
        <v>2</v>
      </c>
      <c r="AC29" s="115">
        <v>2</v>
      </c>
      <c r="AD29" s="115">
        <v>2</v>
      </c>
      <c r="AE29" s="115">
        <v>2</v>
      </c>
      <c r="AF29" s="115">
        <v>2</v>
      </c>
      <c r="AG29" s="115">
        <v>2</v>
      </c>
      <c r="AH29" s="115">
        <v>0</v>
      </c>
      <c r="AI29" s="115">
        <v>2</v>
      </c>
      <c r="AJ29" s="115">
        <v>2</v>
      </c>
      <c r="AK29" s="115">
        <v>2</v>
      </c>
      <c r="AL29" s="115">
        <v>0</v>
      </c>
      <c r="AM29" s="115">
        <v>2</v>
      </c>
      <c r="AN29" s="115">
        <v>2</v>
      </c>
      <c r="AO29" s="115">
        <v>2</v>
      </c>
      <c r="AP29" s="119">
        <v>2</v>
      </c>
      <c r="AQ29" s="119">
        <v>2</v>
      </c>
      <c r="AR29" s="119">
        <v>0</v>
      </c>
      <c r="AS29" s="120"/>
      <c r="AT29" s="120"/>
      <c r="AU29" s="120"/>
      <c r="AV29" s="116" t="s">
        <v>38</v>
      </c>
      <c r="AW29" s="77">
        <f t="shared" si="14"/>
        <v>34</v>
      </c>
      <c r="AX29" s="154"/>
      <c r="AY29" s="154"/>
      <c r="AZ29" s="154"/>
      <c r="BA29" s="154"/>
      <c r="BB29" s="154"/>
      <c r="BC29" s="154"/>
      <c r="BD29" s="154"/>
      <c r="BE29" s="154"/>
      <c r="BF29" s="154"/>
      <c r="BG29" s="155"/>
      <c r="BH29" s="97">
        <f t="shared" si="13"/>
        <v>68</v>
      </c>
    </row>
    <row r="30" spans="1:60" ht="32.25" customHeight="1" thickBot="1">
      <c r="A30" s="445"/>
      <c r="B30" s="29" t="s">
        <v>104</v>
      </c>
      <c r="C30" s="30" t="s">
        <v>105</v>
      </c>
      <c r="D30" s="31" t="s">
        <v>30</v>
      </c>
      <c r="E30" s="114">
        <v>4</v>
      </c>
      <c r="F30" s="115">
        <v>4</v>
      </c>
      <c r="G30" s="115">
        <v>2</v>
      </c>
      <c r="H30" s="115">
        <v>4</v>
      </c>
      <c r="I30" s="115">
        <v>2</v>
      </c>
      <c r="J30" s="115">
        <v>4</v>
      </c>
      <c r="K30" s="115">
        <v>2</v>
      </c>
      <c r="L30" s="115">
        <v>2</v>
      </c>
      <c r="M30" s="115">
        <v>2</v>
      </c>
      <c r="N30" s="115">
        <v>4</v>
      </c>
      <c r="O30" s="115">
        <v>4</v>
      </c>
      <c r="P30" s="115">
        <v>4</v>
      </c>
      <c r="Q30" s="115">
        <v>2</v>
      </c>
      <c r="R30" s="115">
        <v>4</v>
      </c>
      <c r="S30" s="115">
        <v>2</v>
      </c>
      <c r="T30" s="115">
        <v>4</v>
      </c>
      <c r="U30" s="116" t="s">
        <v>33</v>
      </c>
      <c r="V30" s="121">
        <f t="shared" si="1"/>
        <v>50</v>
      </c>
      <c r="W30" s="154"/>
      <c r="X30" s="154"/>
      <c r="Y30" s="115">
        <v>2</v>
      </c>
      <c r="Z30" s="115">
        <v>4</v>
      </c>
      <c r="AA30" s="115">
        <v>2</v>
      </c>
      <c r="AB30" s="115">
        <v>2</v>
      </c>
      <c r="AC30" s="115">
        <v>2</v>
      </c>
      <c r="AD30" s="115">
        <v>2</v>
      </c>
      <c r="AE30" s="115">
        <v>2</v>
      </c>
      <c r="AF30" s="115">
        <v>2</v>
      </c>
      <c r="AG30" s="115">
        <v>2</v>
      </c>
      <c r="AH30" s="115">
        <v>2</v>
      </c>
      <c r="AI30" s="115">
        <v>2</v>
      </c>
      <c r="AJ30" s="115">
        <v>2</v>
      </c>
      <c r="AK30" s="115">
        <v>2</v>
      </c>
      <c r="AL30" s="115">
        <v>2</v>
      </c>
      <c r="AM30" s="115">
        <v>2</v>
      </c>
      <c r="AN30" s="115">
        <v>2</v>
      </c>
      <c r="AO30" s="115">
        <v>2</v>
      </c>
      <c r="AP30" s="119">
        <v>4</v>
      </c>
      <c r="AQ30" s="119">
        <v>2</v>
      </c>
      <c r="AR30" s="119">
        <v>4</v>
      </c>
      <c r="AS30" s="120"/>
      <c r="AT30" s="120"/>
      <c r="AU30" s="120"/>
      <c r="AV30" s="116" t="s">
        <v>38</v>
      </c>
      <c r="AW30" s="77">
        <f t="shared" si="14"/>
        <v>46</v>
      </c>
      <c r="AX30" s="154"/>
      <c r="AY30" s="154"/>
      <c r="AZ30" s="154"/>
      <c r="BA30" s="154"/>
      <c r="BB30" s="154"/>
      <c r="BC30" s="154"/>
      <c r="BD30" s="154"/>
      <c r="BE30" s="154"/>
      <c r="BF30" s="154"/>
      <c r="BG30" s="155"/>
      <c r="BH30" s="97">
        <f t="shared" si="13"/>
        <v>96</v>
      </c>
    </row>
    <row r="31" spans="1:60" ht="51.75" customHeight="1" thickBot="1">
      <c r="A31" s="445"/>
      <c r="B31" s="29" t="s">
        <v>66</v>
      </c>
      <c r="C31" s="30" t="s">
        <v>67</v>
      </c>
      <c r="D31" s="31" t="s">
        <v>30</v>
      </c>
      <c r="E31" s="114">
        <v>2</v>
      </c>
      <c r="F31" s="114">
        <v>2</v>
      </c>
      <c r="G31" s="114">
        <v>2</v>
      </c>
      <c r="H31" s="114">
        <v>2</v>
      </c>
      <c r="I31" s="114">
        <v>2</v>
      </c>
      <c r="J31" s="114">
        <v>2</v>
      </c>
      <c r="K31" s="114">
        <v>2</v>
      </c>
      <c r="L31" s="114">
        <v>2</v>
      </c>
      <c r="M31" s="114">
        <v>2</v>
      </c>
      <c r="N31" s="114">
        <v>2</v>
      </c>
      <c r="O31" s="114">
        <v>2</v>
      </c>
      <c r="P31" s="114">
        <v>2</v>
      </c>
      <c r="Q31" s="115">
        <v>2</v>
      </c>
      <c r="R31" s="115">
        <v>2</v>
      </c>
      <c r="S31" s="115">
        <v>2</v>
      </c>
      <c r="T31" s="115">
        <v>4</v>
      </c>
      <c r="U31" s="116" t="s">
        <v>38</v>
      </c>
      <c r="V31" s="121">
        <f t="shared" si="1"/>
        <v>34</v>
      </c>
      <c r="W31" s="154"/>
      <c r="X31" s="154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9"/>
      <c r="AQ31" s="119"/>
      <c r="AR31" s="119"/>
      <c r="AS31" s="120"/>
      <c r="AT31" s="120"/>
      <c r="AU31" s="120"/>
      <c r="AV31" s="116"/>
      <c r="AW31" s="77">
        <f t="shared" si="14"/>
        <v>0</v>
      </c>
      <c r="AX31" s="154"/>
      <c r="AY31" s="154"/>
      <c r="AZ31" s="154"/>
      <c r="BA31" s="154"/>
      <c r="BB31" s="154"/>
      <c r="BC31" s="154"/>
      <c r="BD31" s="154"/>
      <c r="BE31" s="154"/>
      <c r="BF31" s="154"/>
      <c r="BG31" s="155"/>
      <c r="BH31" s="97">
        <f t="shared" si="13"/>
        <v>34</v>
      </c>
    </row>
    <row r="32" spans="1:60" ht="12.75" customHeight="1" hidden="1">
      <c r="A32" s="445"/>
      <c r="B32" s="440" t="s">
        <v>106</v>
      </c>
      <c r="C32" s="447"/>
      <c r="D32" s="31" t="s">
        <v>30</v>
      </c>
      <c r="E32" s="114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  <c r="V32" s="143">
        <f t="shared" si="1"/>
        <v>0</v>
      </c>
      <c r="W32" s="154"/>
      <c r="X32" s="154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20"/>
      <c r="AQ32" s="120"/>
      <c r="AR32" s="120"/>
      <c r="AS32" s="120"/>
      <c r="AT32" s="120"/>
      <c r="AU32" s="120"/>
      <c r="AV32" s="116"/>
      <c r="AW32" s="145">
        <f t="shared" si="14"/>
        <v>0</v>
      </c>
      <c r="AX32" s="154"/>
      <c r="AY32" s="154"/>
      <c r="AZ32" s="154"/>
      <c r="BA32" s="154"/>
      <c r="BB32" s="154"/>
      <c r="BC32" s="154"/>
      <c r="BD32" s="154"/>
      <c r="BE32" s="154"/>
      <c r="BF32" s="154"/>
      <c r="BG32" s="155"/>
      <c r="BH32" s="97">
        <f t="shared" si="13"/>
        <v>0</v>
      </c>
    </row>
    <row r="33" spans="1:60" ht="12.75" customHeight="1" hidden="1">
      <c r="A33" s="445"/>
      <c r="B33" s="440"/>
      <c r="C33" s="447"/>
      <c r="D33" s="69" t="s">
        <v>70</v>
      </c>
      <c r="E33" s="114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  <c r="V33" s="143">
        <f t="shared" si="1"/>
        <v>0</v>
      </c>
      <c r="W33" s="154"/>
      <c r="X33" s="154"/>
      <c r="Y33" s="52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2"/>
      <c r="AP33" s="120"/>
      <c r="AQ33" s="120"/>
      <c r="AR33" s="120"/>
      <c r="AS33" s="120"/>
      <c r="AT33" s="120"/>
      <c r="AU33" s="120"/>
      <c r="AV33" s="116"/>
      <c r="AW33" s="145">
        <f t="shared" si="14"/>
        <v>0</v>
      </c>
      <c r="AX33" s="154"/>
      <c r="AY33" s="154"/>
      <c r="AZ33" s="154"/>
      <c r="BA33" s="154"/>
      <c r="BB33" s="154"/>
      <c r="BC33" s="154"/>
      <c r="BD33" s="154"/>
      <c r="BE33" s="154"/>
      <c r="BF33" s="154"/>
      <c r="BG33" s="155"/>
      <c r="BH33" s="97">
        <f t="shared" si="13"/>
        <v>0</v>
      </c>
    </row>
    <row r="34" spans="1:60" ht="12.75" customHeight="1" hidden="1">
      <c r="A34" s="445"/>
      <c r="B34" s="448" t="s">
        <v>107</v>
      </c>
      <c r="C34" s="450" t="s">
        <v>108</v>
      </c>
      <c r="D34" s="150" t="s">
        <v>30</v>
      </c>
      <c r="E34" s="151" t="e">
        <f>SUM(E36,"#REF!,E45)")</f>
        <v>#VALUE!</v>
      </c>
      <c r="F34" s="151" t="e">
        <f>SUM(F36,"#REF!,F45)")</f>
        <v>#VALUE!</v>
      </c>
      <c r="G34" s="151" t="e">
        <f>SUM(G36,"#REF!,G45)")</f>
        <v>#VALUE!</v>
      </c>
      <c r="H34" s="151" t="e">
        <f>SUM(H36,"#REF!,H45)")</f>
        <v>#VALUE!</v>
      </c>
      <c r="I34" s="151" t="e">
        <f>SUM(I36,"#REF!,I45)")</f>
        <v>#VALUE!</v>
      </c>
      <c r="J34" s="151" t="e">
        <f>SUM(J36,"#REF!,J45)")</f>
        <v>#VALUE!</v>
      </c>
      <c r="K34" s="151" t="e">
        <f>SUM(K36,"#REF!,K45)")</f>
        <v>#VALUE!</v>
      </c>
      <c r="L34" s="151" t="e">
        <f>SUM(L36,"#REF!,L45)")</f>
        <v>#VALUE!</v>
      </c>
      <c r="M34" s="151" t="e">
        <f>SUM(M36,"#REF!,M45)")</f>
        <v>#VALUE!</v>
      </c>
      <c r="N34" s="151" t="e">
        <f>SUM(N36,"#REF!,N45)")</f>
        <v>#VALUE!</v>
      </c>
      <c r="O34" s="151" t="e">
        <f>SUM(O36,"#REF!,O45)")</f>
        <v>#VALUE!</v>
      </c>
      <c r="P34" s="151" t="e">
        <f>SUM(P36,"#REF!,P45)")</f>
        <v>#VALUE!</v>
      </c>
      <c r="Q34" s="151" t="e">
        <f>SUM(Q36,"#REF!,Q45)")</f>
        <v>#VALUE!</v>
      </c>
      <c r="R34" s="151" t="e">
        <f>SUM(R36,"#REF!,R45)")</f>
        <v>#VALUE!</v>
      </c>
      <c r="S34" s="151"/>
      <c r="T34" s="151"/>
      <c r="U34" s="152"/>
      <c r="V34" s="147" t="e">
        <f t="shared" si="1"/>
        <v>#VALUE!</v>
      </c>
      <c r="W34" s="152"/>
      <c r="X34" s="152"/>
      <c r="Y34" s="151" t="e">
        <f>SUM(Y36,"#REF!,Y45)")</f>
        <v>#VALUE!</v>
      </c>
      <c r="Z34" s="151" t="e">
        <f>SUM(Z36,"#REF!,Z45)")</f>
        <v>#VALUE!</v>
      </c>
      <c r="AA34" s="151" t="e">
        <f>SUM(AA36,"#REF!,AA45)")</f>
        <v>#VALUE!</v>
      </c>
      <c r="AB34" s="151" t="e">
        <f>SUM(AB36,"#REF!,AB45)")</f>
        <v>#VALUE!</v>
      </c>
      <c r="AC34" s="151" t="e">
        <f>SUM(AC36,"#REF!,AC45)")</f>
        <v>#VALUE!</v>
      </c>
      <c r="AD34" s="151" t="e">
        <f>SUM(AD36,"#REF!,AD45)")</f>
        <v>#VALUE!</v>
      </c>
      <c r="AE34" s="151" t="e">
        <f>SUM(AE36,"#REF!,AE45)")</f>
        <v>#VALUE!</v>
      </c>
      <c r="AF34" s="151" t="e">
        <f>SUM(AF36,"#REF!,AF45)")</f>
        <v>#VALUE!</v>
      </c>
      <c r="AG34" s="151" t="e">
        <f>SUM(AG36,"#REF!,AG45)")</f>
        <v>#VALUE!</v>
      </c>
      <c r="AH34" s="151" t="e">
        <f>SUM(AH36,"#REF!,AH45)")</f>
        <v>#VALUE!</v>
      </c>
      <c r="AI34" s="151" t="e">
        <f>SUM(AI36,"#REF!,AI45)")</f>
        <v>#VALUE!</v>
      </c>
      <c r="AJ34" s="151" t="e">
        <f>SUM(AJ36,"#REF!,AJ45)")</f>
        <v>#VALUE!</v>
      </c>
      <c r="AK34" s="151" t="e">
        <f>SUM(AK36,"#REF!,AK45)")</f>
        <v>#VALUE!</v>
      </c>
      <c r="AL34" s="151" t="e">
        <f>SUM(AL36,"#REF!,AL45)")</f>
        <v>#VALUE!</v>
      </c>
      <c r="AM34" s="151" t="e">
        <f>SUM(AM36,"#REF!,AM45)")</f>
        <v>#VALUE!</v>
      </c>
      <c r="AN34" s="151" t="e">
        <f>SUM(AN36,"#REF!,AN45)")</f>
        <v>#VALUE!</v>
      </c>
      <c r="AO34" s="151" t="e">
        <f>SUM(AO36,"#REF!,AO45)")</f>
        <v>#VALUE!</v>
      </c>
      <c r="AP34" s="151" t="e">
        <f>SUM(AP36,"#REF!,AP45)")</f>
        <v>#VALUE!</v>
      </c>
      <c r="AQ34" s="151" t="e">
        <f>SUM(AQ36,"#REF!,AQ45)")</f>
        <v>#VALUE!</v>
      </c>
      <c r="AR34" s="151" t="e">
        <f>SUM(AR36,"#REF!,AR45)")</f>
        <v>#VALUE!</v>
      </c>
      <c r="AS34" s="151" t="e">
        <f>SUM(AS36,"#REF!,AS45)")</f>
        <v>#VALUE!</v>
      </c>
      <c r="AT34" s="151" t="e">
        <f>SUM(AT36,"#REF!,AT45)")</f>
        <v>#VALUE!</v>
      </c>
      <c r="AU34" s="151" t="e">
        <f>SUM(AU36,"#REF!,AU45)")</f>
        <v>#VALUE!</v>
      </c>
      <c r="AV34" s="152"/>
      <c r="AW34" s="94" t="e">
        <f t="shared" si="14"/>
        <v>#VALUE!</v>
      </c>
      <c r="AX34" s="152"/>
      <c r="AY34" s="152"/>
      <c r="AZ34" s="152"/>
      <c r="BA34" s="152"/>
      <c r="BB34" s="152"/>
      <c r="BC34" s="152"/>
      <c r="BD34" s="152"/>
      <c r="BE34" s="152"/>
      <c r="BF34" s="152"/>
      <c r="BG34" s="153"/>
      <c r="BH34" s="97" t="e">
        <f t="shared" si="13"/>
        <v>#VALUE!</v>
      </c>
    </row>
    <row r="35" spans="1:60" ht="12.75" customHeight="1" hidden="1">
      <c r="A35" s="445"/>
      <c r="B35" s="449"/>
      <c r="C35" s="451"/>
      <c r="D35" s="156" t="s">
        <v>70</v>
      </c>
      <c r="E35" s="157" t="e">
        <f>SUM("#REF!,#REF!,E46)")</f>
        <v>#VALUE!</v>
      </c>
      <c r="F35" s="157" t="e">
        <f>SUM("#REF!,#REF!,F46)")</f>
        <v>#VALUE!</v>
      </c>
      <c r="G35" s="157" t="e">
        <f>SUM("#REF!,#REF!,G46)")</f>
        <v>#VALUE!</v>
      </c>
      <c r="H35" s="157" t="e">
        <f>SUM("#REF!,#REF!,H46)")</f>
        <v>#VALUE!</v>
      </c>
      <c r="I35" s="157" t="e">
        <f>SUM("#REF!,#REF!,I46)")</f>
        <v>#VALUE!</v>
      </c>
      <c r="J35" s="157" t="e">
        <f>SUM("#REF!,#REF!,J46)")</f>
        <v>#VALUE!</v>
      </c>
      <c r="K35" s="157" t="e">
        <f>SUM("#REF!,#REF!,K46)")</f>
        <v>#VALUE!</v>
      </c>
      <c r="L35" s="157" t="e">
        <f>SUM("#REF!,#REF!,L46)")</f>
        <v>#VALUE!</v>
      </c>
      <c r="M35" s="157" t="e">
        <f>SUM("#REF!,#REF!,M46)")</f>
        <v>#VALUE!</v>
      </c>
      <c r="N35" s="157" t="e">
        <f>SUM("#REF!,#REF!,N46)")</f>
        <v>#VALUE!</v>
      </c>
      <c r="O35" s="157" t="e">
        <f>SUM("#REF!,#REF!,O46)")</f>
        <v>#VALUE!</v>
      </c>
      <c r="P35" s="157" t="e">
        <f>SUM("#REF!,#REF!,P46)")</f>
        <v>#VALUE!</v>
      </c>
      <c r="Q35" s="157" t="e">
        <f>SUM("#REF!,#REF!,Q46)")</f>
        <v>#VALUE!</v>
      </c>
      <c r="R35" s="157" t="e">
        <f>SUM("#REF!,#REF!,R46)")</f>
        <v>#VALUE!</v>
      </c>
      <c r="S35" s="157"/>
      <c r="T35" s="157"/>
      <c r="U35" s="158"/>
      <c r="V35" s="159" t="e">
        <f t="shared" si="1"/>
        <v>#VALUE!</v>
      </c>
      <c r="W35" s="160"/>
      <c r="X35" s="160"/>
      <c r="Y35" s="157" t="e">
        <f>SUM("#REF!,#REF!,Y46)")</f>
        <v>#VALUE!</v>
      </c>
      <c r="Z35" s="157" t="e">
        <f>SUM("#REF!,#REF!,Z46)")</f>
        <v>#VALUE!</v>
      </c>
      <c r="AA35" s="157" t="e">
        <f>SUM("#REF!,#REF!,AA46)")</f>
        <v>#VALUE!</v>
      </c>
      <c r="AB35" s="157" t="e">
        <f>SUM("#REF!,#REF!,AB46)")</f>
        <v>#VALUE!</v>
      </c>
      <c r="AC35" s="157" t="e">
        <f>SUM("#REF!,#REF!,AC46)")</f>
        <v>#VALUE!</v>
      </c>
      <c r="AD35" s="157" t="e">
        <f>SUM("#REF!,#REF!,AD46)")</f>
        <v>#VALUE!</v>
      </c>
      <c r="AE35" s="157" t="e">
        <f>SUM("#REF!,#REF!,AE46)")</f>
        <v>#VALUE!</v>
      </c>
      <c r="AF35" s="157" t="e">
        <f>SUM("#REF!,#REF!,AF46)")</f>
        <v>#VALUE!</v>
      </c>
      <c r="AG35" s="157" t="e">
        <f>SUM("#REF!,#REF!,AG46)")</f>
        <v>#VALUE!</v>
      </c>
      <c r="AH35" s="157" t="e">
        <f>SUM("#REF!,#REF!,AH46)")</f>
        <v>#VALUE!</v>
      </c>
      <c r="AI35" s="157" t="e">
        <f>SUM("#REF!,#REF!,AI46)")</f>
        <v>#VALUE!</v>
      </c>
      <c r="AJ35" s="157" t="e">
        <f>SUM("#REF!,#REF!,AJ46)")</f>
        <v>#VALUE!</v>
      </c>
      <c r="AK35" s="157" t="e">
        <f>SUM("#REF!,#REF!,AK46)")</f>
        <v>#VALUE!</v>
      </c>
      <c r="AL35" s="157" t="e">
        <f>SUM("#REF!,#REF!,AL46)")</f>
        <v>#VALUE!</v>
      </c>
      <c r="AM35" s="157" t="e">
        <f>SUM("#REF!,#REF!,AM46)")</f>
        <v>#VALUE!</v>
      </c>
      <c r="AN35" s="157" t="e">
        <f>SUM("#REF!,#REF!,AN46)")</f>
        <v>#VALUE!</v>
      </c>
      <c r="AO35" s="157" t="e">
        <f>SUM("#REF!,#REF!,AO46)")</f>
        <v>#VALUE!</v>
      </c>
      <c r="AP35" s="157" t="e">
        <f>SUM("#REF!,#REF!,AP46)")</f>
        <v>#VALUE!</v>
      </c>
      <c r="AQ35" s="157" t="e">
        <f>SUM("#REF!,#REF!,AQ46)")</f>
        <v>#VALUE!</v>
      </c>
      <c r="AR35" s="157" t="e">
        <f>SUM("#REF!,#REF!,AR46)")</f>
        <v>#VALUE!</v>
      </c>
      <c r="AS35" s="157" t="e">
        <f>SUM("#REF!,#REF!,AS46)")</f>
        <v>#VALUE!</v>
      </c>
      <c r="AT35" s="157" t="e">
        <f>SUM("#REF!,#REF!,AT46)")</f>
        <v>#VALUE!</v>
      </c>
      <c r="AU35" s="157" t="e">
        <f>SUM("#REF!,#REF!,AU46)")</f>
        <v>#VALUE!</v>
      </c>
      <c r="AV35" s="161"/>
      <c r="AW35" s="162" t="e">
        <f t="shared" si="14"/>
        <v>#VALUE!</v>
      </c>
      <c r="AX35" s="161"/>
      <c r="AY35" s="161"/>
      <c r="AZ35" s="161"/>
      <c r="BA35" s="161"/>
      <c r="BB35" s="161"/>
      <c r="BC35" s="161"/>
      <c r="BD35" s="161"/>
      <c r="BE35" s="161"/>
      <c r="BF35" s="161"/>
      <c r="BG35" s="163"/>
      <c r="BH35" s="97" t="e">
        <f t="shared" si="13"/>
        <v>#VALUE!</v>
      </c>
    </row>
    <row r="36" spans="1:65" ht="42" customHeight="1" thickBot="1">
      <c r="A36" s="446"/>
      <c r="B36" s="404" t="s">
        <v>107</v>
      </c>
      <c r="C36" s="404" t="s">
        <v>108</v>
      </c>
      <c r="D36" s="403" t="s">
        <v>30</v>
      </c>
      <c r="E36" s="164">
        <f aca="true" t="shared" si="15" ref="E36:T36">SUM(E38:E43)</f>
        <v>8</v>
      </c>
      <c r="F36" s="164">
        <f t="shared" si="15"/>
        <v>8</v>
      </c>
      <c r="G36" s="164">
        <f t="shared" si="15"/>
        <v>8</v>
      </c>
      <c r="H36" s="164">
        <f t="shared" si="15"/>
        <v>8</v>
      </c>
      <c r="I36" s="164">
        <f t="shared" si="15"/>
        <v>8</v>
      </c>
      <c r="J36" s="164">
        <f t="shared" si="15"/>
        <v>12</v>
      </c>
      <c r="K36" s="164">
        <f t="shared" si="15"/>
        <v>8</v>
      </c>
      <c r="L36" s="164">
        <f t="shared" si="15"/>
        <v>8</v>
      </c>
      <c r="M36" s="164">
        <f t="shared" si="15"/>
        <v>8</v>
      </c>
      <c r="N36" s="164">
        <f t="shared" si="15"/>
        <v>10</v>
      </c>
      <c r="O36" s="164">
        <f t="shared" si="15"/>
        <v>8</v>
      </c>
      <c r="P36" s="164">
        <f t="shared" si="15"/>
        <v>8</v>
      </c>
      <c r="Q36" s="164">
        <f t="shared" si="15"/>
        <v>8</v>
      </c>
      <c r="R36" s="164">
        <f t="shared" si="15"/>
        <v>10</v>
      </c>
      <c r="S36" s="164">
        <f t="shared" si="15"/>
        <v>8</v>
      </c>
      <c r="T36" s="164">
        <f t="shared" si="15"/>
        <v>10</v>
      </c>
      <c r="U36" s="165"/>
      <c r="V36" s="166">
        <f>SUM(E36:T36)</f>
        <v>138</v>
      </c>
      <c r="W36" s="167"/>
      <c r="X36" s="167"/>
      <c r="Y36" s="164">
        <f aca="true" t="shared" si="16" ref="Y36:AU36">SUM(Y38:Y43)</f>
        <v>10</v>
      </c>
      <c r="Z36" s="164">
        <f t="shared" si="16"/>
        <v>12</v>
      </c>
      <c r="AA36" s="164">
        <f t="shared" si="16"/>
        <v>12</v>
      </c>
      <c r="AB36" s="164">
        <f t="shared" si="16"/>
        <v>14</v>
      </c>
      <c r="AC36" s="164">
        <f t="shared" si="16"/>
        <v>12</v>
      </c>
      <c r="AD36" s="164">
        <f t="shared" si="16"/>
        <v>14</v>
      </c>
      <c r="AE36" s="164">
        <f t="shared" si="16"/>
        <v>12</v>
      </c>
      <c r="AF36" s="164">
        <f t="shared" si="16"/>
        <v>12</v>
      </c>
      <c r="AG36" s="164">
        <f t="shared" si="16"/>
        <v>14</v>
      </c>
      <c r="AH36" s="164">
        <f t="shared" si="16"/>
        <v>14</v>
      </c>
      <c r="AI36" s="164">
        <f t="shared" si="16"/>
        <v>14</v>
      </c>
      <c r="AJ36" s="164">
        <f t="shared" si="16"/>
        <v>14</v>
      </c>
      <c r="AK36" s="164">
        <f t="shared" si="16"/>
        <v>14</v>
      </c>
      <c r="AL36" s="164">
        <f t="shared" si="16"/>
        <v>14</v>
      </c>
      <c r="AM36" s="164">
        <f t="shared" si="16"/>
        <v>14</v>
      </c>
      <c r="AN36" s="164">
        <f t="shared" si="16"/>
        <v>14</v>
      </c>
      <c r="AO36" s="164">
        <f t="shared" si="16"/>
        <v>12</v>
      </c>
      <c r="AP36" s="164">
        <f t="shared" si="16"/>
        <v>12</v>
      </c>
      <c r="AQ36" s="164">
        <f t="shared" si="16"/>
        <v>12</v>
      </c>
      <c r="AR36" s="164">
        <f t="shared" si="16"/>
        <v>14</v>
      </c>
      <c r="AS36" s="164">
        <f t="shared" si="16"/>
        <v>36</v>
      </c>
      <c r="AT36" s="164">
        <f t="shared" si="16"/>
        <v>36</v>
      </c>
      <c r="AU36" s="164">
        <f t="shared" si="16"/>
        <v>36</v>
      </c>
      <c r="AV36" s="135"/>
      <c r="AW36" s="110">
        <f>SUM(Y36:AU36)</f>
        <v>368</v>
      </c>
      <c r="AX36" s="167"/>
      <c r="AY36" s="167"/>
      <c r="AZ36" s="167"/>
      <c r="BA36" s="167"/>
      <c r="BB36" s="167"/>
      <c r="BC36" s="167"/>
      <c r="BD36" s="167"/>
      <c r="BE36" s="167"/>
      <c r="BF36" s="167"/>
      <c r="BG36" s="168"/>
      <c r="BH36" s="97">
        <f t="shared" si="13"/>
        <v>506</v>
      </c>
      <c r="BK36" s="424">
        <f>SUM(Y36:AU36)</f>
        <v>368</v>
      </c>
      <c r="BM36" s="424">
        <f>SUM(Y36:AU36)</f>
        <v>368</v>
      </c>
    </row>
    <row r="37" spans="1:63" ht="57" customHeight="1" thickBot="1">
      <c r="A37" s="446"/>
      <c r="B37" s="404" t="s">
        <v>203</v>
      </c>
      <c r="C37" s="404" t="s">
        <v>204</v>
      </c>
      <c r="D37" s="403" t="s">
        <v>30</v>
      </c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5"/>
      <c r="V37" s="166">
        <f>SUM(V38)</f>
        <v>70</v>
      </c>
      <c r="W37" s="167"/>
      <c r="X37" s="167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35"/>
      <c r="AW37" s="110">
        <f>SUM(AW38:AW39)</f>
        <v>126</v>
      </c>
      <c r="AX37" s="167"/>
      <c r="AY37" s="167"/>
      <c r="AZ37" s="167"/>
      <c r="BA37" s="167"/>
      <c r="BB37" s="167"/>
      <c r="BC37" s="167"/>
      <c r="BD37" s="167"/>
      <c r="BE37" s="167"/>
      <c r="BF37" s="167"/>
      <c r="BG37" s="168"/>
      <c r="BH37" s="97">
        <v>196</v>
      </c>
      <c r="BK37" s="424">
        <f>SUM(E36:T36)</f>
        <v>138</v>
      </c>
    </row>
    <row r="38" spans="1:60" ht="60.75" customHeight="1" thickBot="1">
      <c r="A38" s="445"/>
      <c r="B38" s="128" t="s">
        <v>109</v>
      </c>
      <c r="C38" s="133" t="s">
        <v>110</v>
      </c>
      <c r="D38" s="31" t="s">
        <v>30</v>
      </c>
      <c r="E38" s="49">
        <v>4</v>
      </c>
      <c r="F38" s="49">
        <v>4</v>
      </c>
      <c r="G38" s="49">
        <v>4</v>
      </c>
      <c r="H38" s="49">
        <v>4</v>
      </c>
      <c r="I38" s="49">
        <v>4</v>
      </c>
      <c r="J38" s="49">
        <v>6</v>
      </c>
      <c r="K38" s="49">
        <v>4</v>
      </c>
      <c r="L38" s="49">
        <v>4</v>
      </c>
      <c r="M38" s="49">
        <v>4</v>
      </c>
      <c r="N38" s="49">
        <v>6</v>
      </c>
      <c r="O38" s="49">
        <v>4</v>
      </c>
      <c r="P38" s="49">
        <v>4</v>
      </c>
      <c r="Q38" s="49">
        <v>4</v>
      </c>
      <c r="R38" s="49">
        <v>6</v>
      </c>
      <c r="S38" s="49">
        <v>4</v>
      </c>
      <c r="T38" s="49">
        <v>4</v>
      </c>
      <c r="U38" s="169" t="s">
        <v>33</v>
      </c>
      <c r="V38" s="170">
        <f>SUM(E38:T38)</f>
        <v>70</v>
      </c>
      <c r="W38" s="154"/>
      <c r="X38" s="154"/>
      <c r="Y38" s="115">
        <v>4</v>
      </c>
      <c r="Z38" s="115">
        <v>4</v>
      </c>
      <c r="AA38" s="115">
        <v>4</v>
      </c>
      <c r="AB38" s="115">
        <v>4</v>
      </c>
      <c r="AC38" s="115">
        <v>4</v>
      </c>
      <c r="AD38" s="115">
        <v>6</v>
      </c>
      <c r="AE38" s="115">
        <v>4</v>
      </c>
      <c r="AF38" s="115">
        <v>4</v>
      </c>
      <c r="AG38" s="115">
        <v>6</v>
      </c>
      <c r="AH38" s="115">
        <v>4</v>
      </c>
      <c r="AI38" s="115">
        <v>6</v>
      </c>
      <c r="AJ38" s="115">
        <v>4</v>
      </c>
      <c r="AK38" s="115">
        <v>6</v>
      </c>
      <c r="AL38" s="115">
        <v>4</v>
      </c>
      <c r="AM38" s="115">
        <v>6</v>
      </c>
      <c r="AN38" s="115">
        <v>4</v>
      </c>
      <c r="AO38" s="115">
        <v>4</v>
      </c>
      <c r="AP38" s="119">
        <v>4</v>
      </c>
      <c r="AQ38" s="119">
        <v>4</v>
      </c>
      <c r="AR38" s="119">
        <v>4</v>
      </c>
      <c r="AS38" s="120"/>
      <c r="AT38" s="120"/>
      <c r="AU38" s="120"/>
      <c r="AV38" s="116" t="s">
        <v>34</v>
      </c>
      <c r="AW38" s="77">
        <f>SUM(Y38:AU38)</f>
        <v>90</v>
      </c>
      <c r="AX38" s="154"/>
      <c r="AY38" s="154"/>
      <c r="AZ38" s="154"/>
      <c r="BA38" s="154"/>
      <c r="BB38" s="154"/>
      <c r="BC38" s="154"/>
      <c r="BD38" s="154"/>
      <c r="BE38" s="154"/>
      <c r="BF38" s="154"/>
      <c r="BG38" s="155"/>
      <c r="BH38" s="97">
        <f t="shared" si="13"/>
        <v>160</v>
      </c>
    </row>
    <row r="39" spans="1:60" ht="65.25" customHeight="1" thickBot="1">
      <c r="A39" s="445"/>
      <c r="B39" s="41" t="s">
        <v>111</v>
      </c>
      <c r="C39" s="171" t="s">
        <v>112</v>
      </c>
      <c r="D39" s="181" t="s">
        <v>30</v>
      </c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172"/>
      <c r="T39" s="172"/>
      <c r="U39" s="173"/>
      <c r="V39" s="174">
        <f>SUM(E39:R39)</f>
        <v>0</v>
      </c>
      <c r="W39" s="175"/>
      <c r="X39" s="175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176"/>
      <c r="AQ39" s="176"/>
      <c r="AR39" s="176"/>
      <c r="AS39" s="177">
        <v>36</v>
      </c>
      <c r="AT39" s="177"/>
      <c r="AU39" s="177"/>
      <c r="AV39" s="173" t="s">
        <v>38</v>
      </c>
      <c r="AW39" s="405">
        <v>36</v>
      </c>
      <c r="AX39" s="175"/>
      <c r="AY39" s="175"/>
      <c r="AZ39" s="175"/>
      <c r="BA39" s="175"/>
      <c r="BB39" s="175"/>
      <c r="BC39" s="175"/>
      <c r="BD39" s="175"/>
      <c r="BE39" s="175"/>
      <c r="BF39" s="175"/>
      <c r="BG39" s="204"/>
      <c r="BH39" s="406">
        <f t="shared" si="13"/>
        <v>36</v>
      </c>
    </row>
    <row r="40" spans="1:60" ht="45.75" customHeight="1" thickBot="1">
      <c r="A40" s="445"/>
      <c r="B40" s="237" t="s">
        <v>113</v>
      </c>
      <c r="C40" s="407" t="s">
        <v>114</v>
      </c>
      <c r="D40" s="100" t="s">
        <v>30</v>
      </c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9"/>
      <c r="T40" s="409"/>
      <c r="U40" s="410"/>
      <c r="V40" s="411">
        <f>SUM(E40:R40)</f>
        <v>0</v>
      </c>
      <c r="W40" s="412"/>
      <c r="X40" s="412"/>
      <c r="Y40" s="408">
        <v>2</v>
      </c>
      <c r="Z40" s="408">
        <v>4</v>
      </c>
      <c r="AA40" s="408">
        <v>4</v>
      </c>
      <c r="AB40" s="408">
        <v>4</v>
      </c>
      <c r="AC40" s="408">
        <v>4</v>
      </c>
      <c r="AD40" s="408">
        <v>4</v>
      </c>
      <c r="AE40" s="408">
        <v>4</v>
      </c>
      <c r="AF40" s="408">
        <v>4</v>
      </c>
      <c r="AG40" s="408">
        <v>4</v>
      </c>
      <c r="AH40" s="408">
        <v>4</v>
      </c>
      <c r="AI40" s="408">
        <v>4</v>
      </c>
      <c r="AJ40" s="408">
        <v>4</v>
      </c>
      <c r="AK40" s="408">
        <v>4</v>
      </c>
      <c r="AL40" s="408">
        <v>4</v>
      </c>
      <c r="AM40" s="408">
        <v>4</v>
      </c>
      <c r="AN40" s="408">
        <v>4</v>
      </c>
      <c r="AO40" s="408">
        <v>4</v>
      </c>
      <c r="AP40" s="413">
        <v>4</v>
      </c>
      <c r="AQ40" s="413">
        <v>4</v>
      </c>
      <c r="AR40" s="413">
        <v>4</v>
      </c>
      <c r="AS40" s="414"/>
      <c r="AT40" s="414"/>
      <c r="AU40" s="414"/>
      <c r="AV40" s="135" t="s">
        <v>34</v>
      </c>
      <c r="AW40" s="415">
        <f>SUM(Y40:AR40)</f>
        <v>78</v>
      </c>
      <c r="AX40" s="167"/>
      <c r="AY40" s="167"/>
      <c r="AZ40" s="167"/>
      <c r="BA40" s="167"/>
      <c r="BB40" s="167"/>
      <c r="BC40" s="167"/>
      <c r="BD40" s="167"/>
      <c r="BE40" s="167"/>
      <c r="BF40" s="167"/>
      <c r="BG40" s="168"/>
      <c r="BH40" s="416">
        <f t="shared" si="13"/>
        <v>78</v>
      </c>
    </row>
    <row r="41" spans="1:60" ht="84.75" customHeight="1" thickBot="1">
      <c r="A41" s="445"/>
      <c r="B41" s="404" t="s">
        <v>123</v>
      </c>
      <c r="C41" s="404" t="s">
        <v>206</v>
      </c>
      <c r="D41" s="417" t="s">
        <v>30</v>
      </c>
      <c r="E41" s="418"/>
      <c r="F41" s="418"/>
      <c r="G41" s="418"/>
      <c r="H41" s="418"/>
      <c r="I41" s="418"/>
      <c r="J41" s="418"/>
      <c r="K41" s="418"/>
      <c r="L41" s="418"/>
      <c r="M41" s="418"/>
      <c r="N41" s="418"/>
      <c r="O41" s="418"/>
      <c r="P41" s="418"/>
      <c r="Q41" s="418"/>
      <c r="R41" s="418"/>
      <c r="S41" s="418"/>
      <c r="T41" s="418"/>
      <c r="U41" s="418"/>
      <c r="V41" s="419">
        <f>SUM(V42)</f>
        <v>68</v>
      </c>
      <c r="W41" s="420"/>
      <c r="X41" s="420"/>
      <c r="Y41" s="418"/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135"/>
      <c r="AW41" s="423">
        <v>164</v>
      </c>
      <c r="AX41" s="167"/>
      <c r="AY41" s="167"/>
      <c r="AZ41" s="167"/>
      <c r="BA41" s="167"/>
      <c r="BB41" s="167"/>
      <c r="BC41" s="167"/>
      <c r="BD41" s="167"/>
      <c r="BE41" s="167"/>
      <c r="BF41" s="167"/>
      <c r="BG41" s="168"/>
      <c r="BH41" s="416">
        <v>232</v>
      </c>
    </row>
    <row r="42" spans="1:60" ht="63" customHeight="1" thickBot="1">
      <c r="A42" s="445"/>
      <c r="B42" s="41" t="s">
        <v>115</v>
      </c>
      <c r="C42" s="171" t="s">
        <v>116</v>
      </c>
      <c r="D42" s="31" t="s">
        <v>30</v>
      </c>
      <c r="E42" s="42">
        <v>4</v>
      </c>
      <c r="F42" s="42">
        <v>4</v>
      </c>
      <c r="G42" s="42">
        <v>4</v>
      </c>
      <c r="H42" s="42">
        <v>4</v>
      </c>
      <c r="I42" s="42">
        <v>4</v>
      </c>
      <c r="J42" s="42">
        <v>6</v>
      </c>
      <c r="K42" s="42">
        <v>4</v>
      </c>
      <c r="L42" s="42">
        <v>4</v>
      </c>
      <c r="M42" s="42">
        <v>4</v>
      </c>
      <c r="N42" s="42">
        <v>4</v>
      </c>
      <c r="O42" s="42">
        <v>4</v>
      </c>
      <c r="P42" s="42">
        <v>4</v>
      </c>
      <c r="Q42" s="42">
        <v>4</v>
      </c>
      <c r="R42" s="42">
        <v>4</v>
      </c>
      <c r="S42" s="42">
        <v>4</v>
      </c>
      <c r="T42" s="42">
        <v>6</v>
      </c>
      <c r="U42" s="173" t="s">
        <v>33</v>
      </c>
      <c r="V42" s="179">
        <f aca="true" t="shared" si="17" ref="V42:V49">SUM(E42:T42)</f>
        <v>68</v>
      </c>
      <c r="W42" s="175"/>
      <c r="X42" s="175"/>
      <c r="Y42" s="42">
        <v>4</v>
      </c>
      <c r="Z42" s="42">
        <v>4</v>
      </c>
      <c r="AA42" s="42">
        <v>4</v>
      </c>
      <c r="AB42" s="42">
        <v>6</v>
      </c>
      <c r="AC42" s="42">
        <v>4</v>
      </c>
      <c r="AD42" s="42">
        <v>4</v>
      </c>
      <c r="AE42" s="42">
        <v>4</v>
      </c>
      <c r="AF42" s="42">
        <v>4</v>
      </c>
      <c r="AG42" s="42">
        <v>4</v>
      </c>
      <c r="AH42" s="42">
        <v>6</v>
      </c>
      <c r="AI42" s="42">
        <v>4</v>
      </c>
      <c r="AJ42" s="42">
        <v>6</v>
      </c>
      <c r="AK42" s="42">
        <v>4</v>
      </c>
      <c r="AL42" s="42">
        <v>6</v>
      </c>
      <c r="AM42" s="42">
        <v>4</v>
      </c>
      <c r="AN42" s="42">
        <v>6</v>
      </c>
      <c r="AO42" s="42">
        <v>4</v>
      </c>
      <c r="AP42" s="176">
        <v>4</v>
      </c>
      <c r="AQ42" s="176">
        <v>4</v>
      </c>
      <c r="AR42" s="176">
        <v>6</v>
      </c>
      <c r="AS42" s="177"/>
      <c r="AT42" s="177"/>
      <c r="AU42" s="177"/>
      <c r="AV42" s="116" t="s">
        <v>34</v>
      </c>
      <c r="AW42" s="178">
        <f>SUM(Y42:AR42)</f>
        <v>92</v>
      </c>
      <c r="AX42" s="154"/>
      <c r="AY42" s="154"/>
      <c r="AZ42" s="154"/>
      <c r="BA42" s="154"/>
      <c r="BB42" s="154"/>
      <c r="BC42" s="154"/>
      <c r="BD42" s="154"/>
      <c r="BE42" s="154"/>
      <c r="BF42" s="154"/>
      <c r="BG42" s="155"/>
      <c r="BH42" s="97">
        <f t="shared" si="13"/>
        <v>160</v>
      </c>
    </row>
    <row r="43" spans="1:60" ht="60.75" customHeight="1" thickBot="1">
      <c r="A43" s="445"/>
      <c r="B43" s="29" t="s">
        <v>117</v>
      </c>
      <c r="C43" s="30" t="s">
        <v>118</v>
      </c>
      <c r="D43" s="31" t="s">
        <v>30</v>
      </c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6"/>
      <c r="V43" s="121">
        <f t="shared" si="17"/>
        <v>0</v>
      </c>
      <c r="W43" s="154"/>
      <c r="X43" s="154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9"/>
      <c r="AQ43" s="119"/>
      <c r="AR43" s="119"/>
      <c r="AS43" s="120"/>
      <c r="AT43" s="120">
        <v>36</v>
      </c>
      <c r="AU43" s="120">
        <v>36</v>
      </c>
      <c r="AV43" s="116" t="s">
        <v>38</v>
      </c>
      <c r="AW43" s="77">
        <f aca="true" t="shared" si="18" ref="AW43:AW49">SUM(Y43:AU43)</f>
        <v>72</v>
      </c>
      <c r="AX43" s="154"/>
      <c r="AY43" s="154"/>
      <c r="AZ43" s="154"/>
      <c r="BA43" s="154"/>
      <c r="BB43" s="154"/>
      <c r="BC43" s="154"/>
      <c r="BD43" s="154"/>
      <c r="BE43" s="154"/>
      <c r="BF43" s="154"/>
      <c r="BG43" s="155"/>
      <c r="BH43" s="97">
        <f t="shared" si="13"/>
        <v>72</v>
      </c>
    </row>
    <row r="44" spans="1:60" ht="19.5" customHeight="1" hidden="1">
      <c r="A44" s="180"/>
      <c r="B44" s="29" t="s">
        <v>119</v>
      </c>
      <c r="C44" s="30" t="s">
        <v>120</v>
      </c>
      <c r="D44" s="181" t="s">
        <v>30</v>
      </c>
      <c r="E44" s="182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73"/>
      <c r="V44" s="121">
        <f t="shared" si="17"/>
        <v>0</v>
      </c>
      <c r="W44" s="175"/>
      <c r="X44" s="175"/>
      <c r="Y44" s="183"/>
      <c r="Z44" s="183"/>
      <c r="AA44" s="183"/>
      <c r="AB44" s="183"/>
      <c r="AC44" s="183"/>
      <c r="AD44" s="183"/>
      <c r="AE44" s="183"/>
      <c r="AF44" s="183"/>
      <c r="AG44" s="183"/>
      <c r="AH44" s="183"/>
      <c r="AI44" s="183"/>
      <c r="AJ44" s="183"/>
      <c r="AK44" s="183"/>
      <c r="AL44" s="183"/>
      <c r="AM44" s="183"/>
      <c r="AN44" s="183"/>
      <c r="AO44" s="183"/>
      <c r="AP44" s="177"/>
      <c r="AQ44" s="177"/>
      <c r="AR44" s="177"/>
      <c r="AS44" s="177"/>
      <c r="AT44" s="177"/>
      <c r="AU44" s="177"/>
      <c r="AV44" s="173" t="s">
        <v>37</v>
      </c>
      <c r="AW44" s="77">
        <f t="shared" si="18"/>
        <v>0</v>
      </c>
      <c r="AX44" s="175"/>
      <c r="AY44" s="175"/>
      <c r="AZ44" s="175"/>
      <c r="BA44" s="175"/>
      <c r="BB44" s="175"/>
      <c r="BC44" s="175"/>
      <c r="BD44" s="175"/>
      <c r="BE44" s="175"/>
      <c r="BF44" s="175"/>
      <c r="BG44" s="184"/>
      <c r="BH44" s="97">
        <f t="shared" si="13"/>
        <v>0</v>
      </c>
    </row>
    <row r="45" spans="1:60" ht="19.5" customHeight="1" hidden="1">
      <c r="A45" s="185"/>
      <c r="B45" s="186" t="s">
        <v>121</v>
      </c>
      <c r="C45" s="187" t="s">
        <v>122</v>
      </c>
      <c r="D45" s="188" t="s">
        <v>30</v>
      </c>
      <c r="E45" s="189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1"/>
      <c r="V45" s="192">
        <f t="shared" si="17"/>
        <v>0</v>
      </c>
      <c r="W45" s="161"/>
      <c r="X45" s="161"/>
      <c r="Y45" s="190"/>
      <c r="Z45" s="190"/>
      <c r="AA45" s="190"/>
      <c r="AB45" s="190"/>
      <c r="AC45" s="190"/>
      <c r="AD45" s="190"/>
      <c r="AE45" s="190"/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3"/>
      <c r="AQ45" s="193"/>
      <c r="AR45" s="193"/>
      <c r="AS45" s="193"/>
      <c r="AT45" s="193"/>
      <c r="AU45" s="193"/>
      <c r="AV45" s="191"/>
      <c r="AW45" s="194">
        <f t="shared" si="18"/>
        <v>0</v>
      </c>
      <c r="AX45" s="161"/>
      <c r="AY45" s="161"/>
      <c r="AZ45" s="161"/>
      <c r="BA45" s="161"/>
      <c r="BB45" s="161"/>
      <c r="BC45" s="161"/>
      <c r="BD45" s="161"/>
      <c r="BE45" s="161"/>
      <c r="BF45" s="161"/>
      <c r="BG45" s="163"/>
      <c r="BH45" s="97">
        <f t="shared" si="13"/>
        <v>0</v>
      </c>
    </row>
    <row r="46" spans="1:60" ht="19.5" customHeight="1" hidden="1">
      <c r="A46" s="185"/>
      <c r="B46" s="453" t="s">
        <v>123</v>
      </c>
      <c r="C46" s="454" t="s">
        <v>124</v>
      </c>
      <c r="D46" s="195" t="s">
        <v>30</v>
      </c>
      <c r="E46" s="196">
        <f aca="true" t="shared" si="19" ref="E46:R46">SUM(E48,E52)</f>
        <v>8</v>
      </c>
      <c r="F46" s="196">
        <f t="shared" si="19"/>
        <v>8</v>
      </c>
      <c r="G46" s="196">
        <f t="shared" si="19"/>
        <v>8</v>
      </c>
      <c r="H46" s="196">
        <f t="shared" si="19"/>
        <v>8</v>
      </c>
      <c r="I46" s="196">
        <f t="shared" si="19"/>
        <v>8</v>
      </c>
      <c r="J46" s="196">
        <f t="shared" si="19"/>
        <v>8</v>
      </c>
      <c r="K46" s="196">
        <f t="shared" si="19"/>
        <v>8</v>
      </c>
      <c r="L46" s="196">
        <f t="shared" si="19"/>
        <v>8</v>
      </c>
      <c r="M46" s="196">
        <f t="shared" si="19"/>
        <v>8</v>
      </c>
      <c r="N46" s="196">
        <f t="shared" si="19"/>
        <v>8</v>
      </c>
      <c r="O46" s="196">
        <f t="shared" si="19"/>
        <v>8</v>
      </c>
      <c r="P46" s="196">
        <f t="shared" si="19"/>
        <v>8</v>
      </c>
      <c r="Q46" s="196">
        <f t="shared" si="19"/>
        <v>10</v>
      </c>
      <c r="R46" s="196">
        <f t="shared" si="19"/>
        <v>8</v>
      </c>
      <c r="S46" s="196"/>
      <c r="T46" s="196"/>
      <c r="U46" s="135"/>
      <c r="V46" s="136">
        <f t="shared" si="17"/>
        <v>114</v>
      </c>
      <c r="W46" s="167"/>
      <c r="X46" s="167"/>
      <c r="Y46" s="196">
        <f aca="true" t="shared" si="20" ref="Y46:AU46">SUM(Y48,Y52)</f>
        <v>6</v>
      </c>
      <c r="Z46" s="196">
        <f t="shared" si="20"/>
        <v>4</v>
      </c>
      <c r="AA46" s="196">
        <f t="shared" si="20"/>
        <v>6</v>
      </c>
      <c r="AB46" s="196">
        <f t="shared" si="20"/>
        <v>4</v>
      </c>
      <c r="AC46" s="196">
        <f t="shared" si="20"/>
        <v>6</v>
      </c>
      <c r="AD46" s="196">
        <f t="shared" si="20"/>
        <v>4</v>
      </c>
      <c r="AE46" s="196">
        <f t="shared" si="20"/>
        <v>6</v>
      </c>
      <c r="AF46" s="196">
        <f t="shared" si="20"/>
        <v>4</v>
      </c>
      <c r="AG46" s="196">
        <f t="shared" si="20"/>
        <v>6</v>
      </c>
      <c r="AH46" s="196">
        <f t="shared" si="20"/>
        <v>4</v>
      </c>
      <c r="AI46" s="196">
        <f t="shared" si="20"/>
        <v>6</v>
      </c>
      <c r="AJ46" s="196">
        <f t="shared" si="20"/>
        <v>2</v>
      </c>
      <c r="AK46" s="196">
        <f t="shared" si="20"/>
        <v>6</v>
      </c>
      <c r="AL46" s="196">
        <f t="shared" si="20"/>
        <v>6</v>
      </c>
      <c r="AM46" s="196">
        <f t="shared" si="20"/>
        <v>6</v>
      </c>
      <c r="AN46" s="196">
        <f t="shared" si="20"/>
        <v>6</v>
      </c>
      <c r="AO46" s="196">
        <f t="shared" si="20"/>
        <v>6</v>
      </c>
      <c r="AP46" s="197">
        <f t="shared" si="20"/>
        <v>6</v>
      </c>
      <c r="AQ46" s="197">
        <f t="shared" si="20"/>
        <v>6</v>
      </c>
      <c r="AR46" s="197">
        <f t="shared" si="20"/>
        <v>0</v>
      </c>
      <c r="AS46" s="197">
        <f t="shared" si="20"/>
        <v>36</v>
      </c>
      <c r="AT46" s="197">
        <f t="shared" si="20"/>
        <v>36</v>
      </c>
      <c r="AU46" s="197">
        <f t="shared" si="20"/>
        <v>36</v>
      </c>
      <c r="AV46" s="135" t="s">
        <v>125</v>
      </c>
      <c r="AW46" s="77">
        <f t="shared" si="18"/>
        <v>208</v>
      </c>
      <c r="AX46" s="167"/>
      <c r="AY46" s="167"/>
      <c r="AZ46" s="167"/>
      <c r="BA46" s="167"/>
      <c r="BB46" s="167"/>
      <c r="BC46" s="167"/>
      <c r="BD46" s="167"/>
      <c r="BE46" s="167"/>
      <c r="BF46" s="167"/>
      <c r="BG46" s="168"/>
      <c r="BH46" s="97">
        <f t="shared" si="13"/>
        <v>322</v>
      </c>
    </row>
    <row r="47" spans="1:60" ht="19.5" customHeight="1" hidden="1">
      <c r="A47" s="185"/>
      <c r="B47" s="453"/>
      <c r="C47" s="454"/>
      <c r="D47" s="198" t="s">
        <v>70</v>
      </c>
      <c r="E47" s="199">
        <f aca="true" t="shared" si="21" ref="E47:R47">E49</f>
        <v>4</v>
      </c>
      <c r="F47" s="199">
        <f t="shared" si="21"/>
        <v>4</v>
      </c>
      <c r="G47" s="199">
        <f t="shared" si="21"/>
        <v>4</v>
      </c>
      <c r="H47" s="199">
        <f t="shared" si="21"/>
        <v>4</v>
      </c>
      <c r="I47" s="199">
        <f t="shared" si="21"/>
        <v>4</v>
      </c>
      <c r="J47" s="199">
        <f t="shared" si="21"/>
        <v>4</v>
      </c>
      <c r="K47" s="199">
        <f t="shared" si="21"/>
        <v>4</v>
      </c>
      <c r="L47" s="199">
        <f t="shared" si="21"/>
        <v>4</v>
      </c>
      <c r="M47" s="199">
        <f t="shared" si="21"/>
        <v>4</v>
      </c>
      <c r="N47" s="199">
        <f t="shared" si="21"/>
        <v>4</v>
      </c>
      <c r="O47" s="199">
        <f t="shared" si="21"/>
        <v>4</v>
      </c>
      <c r="P47" s="199">
        <f t="shared" si="21"/>
        <v>4</v>
      </c>
      <c r="Q47" s="199">
        <f t="shared" si="21"/>
        <v>5</v>
      </c>
      <c r="R47" s="199">
        <f t="shared" si="21"/>
        <v>4</v>
      </c>
      <c r="S47" s="199"/>
      <c r="T47" s="199"/>
      <c r="U47" s="116"/>
      <c r="V47" s="143">
        <f t="shared" si="17"/>
        <v>57</v>
      </c>
      <c r="W47" s="154"/>
      <c r="X47" s="154"/>
      <c r="Y47" s="199">
        <f aca="true" t="shared" si="22" ref="Y47:AU47">Y49</f>
        <v>3</v>
      </c>
      <c r="Z47" s="199">
        <f t="shared" si="22"/>
        <v>2</v>
      </c>
      <c r="AA47" s="199">
        <f t="shared" si="22"/>
        <v>3</v>
      </c>
      <c r="AB47" s="199">
        <f t="shared" si="22"/>
        <v>2</v>
      </c>
      <c r="AC47" s="199">
        <f t="shared" si="22"/>
        <v>3</v>
      </c>
      <c r="AD47" s="199">
        <f t="shared" si="22"/>
        <v>2</v>
      </c>
      <c r="AE47" s="199">
        <f t="shared" si="22"/>
        <v>3</v>
      </c>
      <c r="AF47" s="199">
        <f t="shared" si="22"/>
        <v>2</v>
      </c>
      <c r="AG47" s="199">
        <f t="shared" si="22"/>
        <v>3</v>
      </c>
      <c r="AH47" s="199">
        <f t="shared" si="22"/>
        <v>2</v>
      </c>
      <c r="AI47" s="199">
        <f t="shared" si="22"/>
        <v>3</v>
      </c>
      <c r="AJ47" s="199">
        <f t="shared" si="22"/>
        <v>1</v>
      </c>
      <c r="AK47" s="199">
        <f t="shared" si="22"/>
        <v>3</v>
      </c>
      <c r="AL47" s="199">
        <f t="shared" si="22"/>
        <v>3</v>
      </c>
      <c r="AM47" s="199">
        <f t="shared" si="22"/>
        <v>3</v>
      </c>
      <c r="AN47" s="199">
        <f t="shared" si="22"/>
        <v>3</v>
      </c>
      <c r="AO47" s="199">
        <f t="shared" si="22"/>
        <v>3</v>
      </c>
      <c r="AP47" s="200">
        <f t="shared" si="22"/>
        <v>3</v>
      </c>
      <c r="AQ47" s="200">
        <f t="shared" si="22"/>
        <v>3</v>
      </c>
      <c r="AR47" s="200">
        <f t="shared" si="22"/>
        <v>0</v>
      </c>
      <c r="AS47" s="200">
        <f t="shared" si="22"/>
        <v>0</v>
      </c>
      <c r="AT47" s="200">
        <f t="shared" si="22"/>
        <v>0</v>
      </c>
      <c r="AU47" s="200">
        <f t="shared" si="22"/>
        <v>0</v>
      </c>
      <c r="AV47" s="116"/>
      <c r="AW47" s="194">
        <f t="shared" si="18"/>
        <v>50</v>
      </c>
      <c r="AX47" s="154"/>
      <c r="AY47" s="154"/>
      <c r="AZ47" s="154"/>
      <c r="BA47" s="154"/>
      <c r="BB47" s="154"/>
      <c r="BC47" s="154"/>
      <c r="BD47" s="154"/>
      <c r="BE47" s="154"/>
      <c r="BF47" s="154"/>
      <c r="BG47" s="155"/>
      <c r="BH47" s="97">
        <f t="shared" si="13"/>
        <v>107</v>
      </c>
    </row>
    <row r="48" spans="1:60" ht="12.75" customHeight="1" hidden="1">
      <c r="A48" s="185"/>
      <c r="B48" s="440" t="s">
        <v>115</v>
      </c>
      <c r="C48" s="447" t="s">
        <v>116</v>
      </c>
      <c r="D48" s="31" t="s">
        <v>30</v>
      </c>
      <c r="E48" s="114">
        <v>8</v>
      </c>
      <c r="F48" s="114">
        <v>8</v>
      </c>
      <c r="G48" s="114">
        <v>8</v>
      </c>
      <c r="H48" s="114">
        <v>8</v>
      </c>
      <c r="I48" s="114">
        <v>8</v>
      </c>
      <c r="J48" s="114">
        <v>8</v>
      </c>
      <c r="K48" s="114">
        <v>8</v>
      </c>
      <c r="L48" s="114">
        <v>8</v>
      </c>
      <c r="M48" s="114">
        <v>8</v>
      </c>
      <c r="N48" s="114">
        <v>8</v>
      </c>
      <c r="O48" s="114">
        <v>8</v>
      </c>
      <c r="P48" s="114">
        <v>8</v>
      </c>
      <c r="Q48" s="114">
        <v>10</v>
      </c>
      <c r="R48" s="114">
        <v>8</v>
      </c>
      <c r="S48" s="114"/>
      <c r="T48" s="114"/>
      <c r="U48" s="116" t="s">
        <v>37</v>
      </c>
      <c r="V48" s="121">
        <f t="shared" si="17"/>
        <v>114</v>
      </c>
      <c r="W48" s="154"/>
      <c r="X48" s="154"/>
      <c r="Y48" s="115">
        <v>6</v>
      </c>
      <c r="Z48" s="115">
        <v>4</v>
      </c>
      <c r="AA48" s="115">
        <v>6</v>
      </c>
      <c r="AB48" s="115">
        <v>4</v>
      </c>
      <c r="AC48" s="115">
        <v>6</v>
      </c>
      <c r="AD48" s="115">
        <v>4</v>
      </c>
      <c r="AE48" s="115">
        <v>6</v>
      </c>
      <c r="AF48" s="115">
        <v>4</v>
      </c>
      <c r="AG48" s="115">
        <v>6</v>
      </c>
      <c r="AH48" s="115">
        <v>4</v>
      </c>
      <c r="AI48" s="115">
        <v>6</v>
      </c>
      <c r="AJ48" s="115">
        <v>2</v>
      </c>
      <c r="AK48" s="115">
        <v>6</v>
      </c>
      <c r="AL48" s="115">
        <v>6</v>
      </c>
      <c r="AM48" s="115">
        <v>6</v>
      </c>
      <c r="AN48" s="115">
        <v>6</v>
      </c>
      <c r="AO48" s="115">
        <v>6</v>
      </c>
      <c r="AP48" s="120">
        <v>6</v>
      </c>
      <c r="AQ48" s="120">
        <v>6</v>
      </c>
      <c r="AR48" s="120"/>
      <c r="AS48" s="120"/>
      <c r="AT48" s="120"/>
      <c r="AU48" s="120"/>
      <c r="AV48" s="116" t="s">
        <v>34</v>
      </c>
      <c r="AW48" s="77">
        <f t="shared" si="18"/>
        <v>100</v>
      </c>
      <c r="AX48" s="154"/>
      <c r="AY48" s="154"/>
      <c r="AZ48" s="154"/>
      <c r="BA48" s="154"/>
      <c r="BB48" s="154"/>
      <c r="BC48" s="154"/>
      <c r="BD48" s="154"/>
      <c r="BE48" s="154"/>
      <c r="BF48" s="154"/>
      <c r="BG48" s="155"/>
      <c r="BH48" s="97">
        <f t="shared" si="13"/>
        <v>214</v>
      </c>
    </row>
    <row r="49" spans="1:60" ht="12.75" customHeight="1" hidden="1">
      <c r="A49" s="185"/>
      <c r="B49" s="440"/>
      <c r="C49" s="447"/>
      <c r="D49" s="69" t="s">
        <v>70</v>
      </c>
      <c r="E49" s="52">
        <v>4</v>
      </c>
      <c r="F49" s="52">
        <v>4</v>
      </c>
      <c r="G49" s="52">
        <v>4</v>
      </c>
      <c r="H49" s="52">
        <v>4</v>
      </c>
      <c r="I49" s="52">
        <v>4</v>
      </c>
      <c r="J49" s="52">
        <v>4</v>
      </c>
      <c r="K49" s="52">
        <v>4</v>
      </c>
      <c r="L49" s="52">
        <v>4</v>
      </c>
      <c r="M49" s="52">
        <v>4</v>
      </c>
      <c r="N49" s="52">
        <v>4</v>
      </c>
      <c r="O49" s="52">
        <v>4</v>
      </c>
      <c r="P49" s="52">
        <v>4</v>
      </c>
      <c r="Q49" s="52">
        <v>5</v>
      </c>
      <c r="R49" s="52">
        <v>4</v>
      </c>
      <c r="S49" s="52"/>
      <c r="T49" s="52"/>
      <c r="U49" s="116"/>
      <c r="V49" s="143">
        <f t="shared" si="17"/>
        <v>57</v>
      </c>
      <c r="W49" s="154"/>
      <c r="X49" s="154"/>
      <c r="Y49" s="52">
        <v>3</v>
      </c>
      <c r="Z49" s="52">
        <v>2</v>
      </c>
      <c r="AA49" s="52">
        <v>3</v>
      </c>
      <c r="AB49" s="52">
        <v>2</v>
      </c>
      <c r="AC49" s="52">
        <v>3</v>
      </c>
      <c r="AD49" s="52">
        <v>2</v>
      </c>
      <c r="AE49" s="52">
        <v>3</v>
      </c>
      <c r="AF49" s="52">
        <v>2</v>
      </c>
      <c r="AG49" s="52">
        <v>3</v>
      </c>
      <c r="AH49" s="52">
        <v>2</v>
      </c>
      <c r="AI49" s="52">
        <v>3</v>
      </c>
      <c r="AJ49" s="52">
        <v>1</v>
      </c>
      <c r="AK49" s="52">
        <v>3</v>
      </c>
      <c r="AL49" s="52">
        <v>3</v>
      </c>
      <c r="AM49" s="52">
        <v>3</v>
      </c>
      <c r="AN49" s="52">
        <v>3</v>
      </c>
      <c r="AO49" s="52">
        <v>3</v>
      </c>
      <c r="AP49" s="120">
        <v>3</v>
      </c>
      <c r="AQ49" s="120">
        <v>3</v>
      </c>
      <c r="AR49" s="120"/>
      <c r="AS49" s="120"/>
      <c r="AT49" s="120"/>
      <c r="AU49" s="120"/>
      <c r="AV49" s="116"/>
      <c r="AW49" s="194">
        <f t="shared" si="18"/>
        <v>50</v>
      </c>
      <c r="AX49" s="154"/>
      <c r="AY49" s="154"/>
      <c r="AZ49" s="154"/>
      <c r="BA49" s="154"/>
      <c r="BB49" s="154"/>
      <c r="BC49" s="154"/>
      <c r="BD49" s="154"/>
      <c r="BE49" s="154"/>
      <c r="BF49" s="154"/>
      <c r="BG49" s="155"/>
      <c r="BH49" s="97">
        <f t="shared" si="13"/>
        <v>107</v>
      </c>
    </row>
    <row r="50" spans="1:60" ht="12.75" customHeight="1" hidden="1">
      <c r="A50" s="185"/>
      <c r="B50" s="440"/>
      <c r="C50" s="447"/>
      <c r="D50" s="31" t="s">
        <v>30</v>
      </c>
      <c r="E50" s="114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6"/>
      <c r="V50" s="115"/>
      <c r="W50" s="154"/>
      <c r="X50" s="154"/>
      <c r="Y50" s="115"/>
      <c r="Z50" s="115"/>
      <c r="AA50" s="115"/>
      <c r="AB50" s="115"/>
      <c r="AC50" s="115"/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20"/>
      <c r="AQ50" s="120"/>
      <c r="AR50" s="120"/>
      <c r="AS50" s="120"/>
      <c r="AT50" s="120"/>
      <c r="AU50" s="120"/>
      <c r="AV50" s="116"/>
      <c r="AW50" s="201"/>
      <c r="AX50" s="154"/>
      <c r="AY50" s="154"/>
      <c r="AZ50" s="154"/>
      <c r="BA50" s="154"/>
      <c r="BB50" s="154"/>
      <c r="BC50" s="154"/>
      <c r="BD50" s="154"/>
      <c r="BE50" s="154"/>
      <c r="BF50" s="154"/>
      <c r="BG50" s="155"/>
      <c r="BH50" s="97">
        <f t="shared" si="13"/>
        <v>0</v>
      </c>
    </row>
    <row r="51" spans="1:60" ht="12.75" customHeight="1" hidden="1">
      <c r="A51" s="185"/>
      <c r="B51" s="440"/>
      <c r="C51" s="447"/>
      <c r="D51" s="31" t="s">
        <v>70</v>
      </c>
      <c r="E51" s="114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6"/>
      <c r="V51" s="115"/>
      <c r="W51" s="154"/>
      <c r="X51" s="154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20"/>
      <c r="AQ51" s="120"/>
      <c r="AR51" s="120"/>
      <c r="AS51" s="120"/>
      <c r="AT51" s="120"/>
      <c r="AU51" s="120"/>
      <c r="AV51" s="116"/>
      <c r="AW51" s="201"/>
      <c r="AX51" s="154"/>
      <c r="AY51" s="154"/>
      <c r="AZ51" s="154"/>
      <c r="BA51" s="154"/>
      <c r="BB51" s="154"/>
      <c r="BC51" s="154"/>
      <c r="BD51" s="154"/>
      <c r="BE51" s="154"/>
      <c r="BF51" s="154"/>
      <c r="BG51" s="155"/>
      <c r="BH51" s="97">
        <f t="shared" si="13"/>
        <v>0</v>
      </c>
    </row>
    <row r="52" spans="1:60" ht="12.75" customHeight="1" hidden="1">
      <c r="A52" s="185"/>
      <c r="B52" s="29" t="s">
        <v>117</v>
      </c>
      <c r="C52" s="30" t="s">
        <v>126</v>
      </c>
      <c r="D52" s="31" t="s">
        <v>30</v>
      </c>
      <c r="E52" s="114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73"/>
      <c r="V52" s="202"/>
      <c r="W52" s="175"/>
      <c r="X52" s="17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77"/>
      <c r="AQ52" s="177"/>
      <c r="AR52" s="177"/>
      <c r="AS52" s="177">
        <v>36</v>
      </c>
      <c r="AT52" s="177">
        <v>36</v>
      </c>
      <c r="AU52" s="177">
        <v>36</v>
      </c>
      <c r="AV52" s="173" t="s">
        <v>38</v>
      </c>
      <c r="AW52" s="203">
        <f>SUM(Y52:AU52)</f>
        <v>108</v>
      </c>
      <c r="AX52" s="175"/>
      <c r="AY52" s="175"/>
      <c r="AZ52" s="175"/>
      <c r="BA52" s="175"/>
      <c r="BB52" s="175"/>
      <c r="BC52" s="175"/>
      <c r="BD52" s="175"/>
      <c r="BE52" s="175"/>
      <c r="BF52" s="175"/>
      <c r="BG52" s="204"/>
      <c r="BH52" s="97">
        <f t="shared" si="13"/>
        <v>108</v>
      </c>
    </row>
    <row r="53" spans="1:60" ht="24.75" customHeight="1" thickBot="1">
      <c r="A53" s="205"/>
      <c r="B53" s="452" t="s">
        <v>127</v>
      </c>
      <c r="C53" s="452"/>
      <c r="D53" s="452"/>
      <c r="E53" s="206">
        <f aca="true" t="shared" si="23" ref="E53:T53">SUM(E8,E14,E21,E24)</f>
        <v>36</v>
      </c>
      <c r="F53" s="206">
        <f t="shared" si="23"/>
        <v>36</v>
      </c>
      <c r="G53" s="206">
        <f t="shared" si="23"/>
        <v>36</v>
      </c>
      <c r="H53" s="206">
        <f t="shared" si="23"/>
        <v>36</v>
      </c>
      <c r="I53" s="206">
        <f t="shared" si="23"/>
        <v>36</v>
      </c>
      <c r="J53" s="206">
        <f t="shared" si="23"/>
        <v>36</v>
      </c>
      <c r="K53" s="206">
        <f t="shared" si="23"/>
        <v>36</v>
      </c>
      <c r="L53" s="206">
        <f t="shared" si="23"/>
        <v>36</v>
      </c>
      <c r="M53" s="206">
        <f t="shared" si="23"/>
        <v>36</v>
      </c>
      <c r="N53" s="206">
        <f t="shared" si="23"/>
        <v>36</v>
      </c>
      <c r="O53" s="206">
        <f t="shared" si="23"/>
        <v>36</v>
      </c>
      <c r="P53" s="206">
        <f t="shared" si="23"/>
        <v>36</v>
      </c>
      <c r="Q53" s="206">
        <f t="shared" si="23"/>
        <v>36</v>
      </c>
      <c r="R53" s="206">
        <f t="shared" si="23"/>
        <v>36</v>
      </c>
      <c r="S53" s="206">
        <f t="shared" si="23"/>
        <v>36</v>
      </c>
      <c r="T53" s="206">
        <f t="shared" si="23"/>
        <v>36</v>
      </c>
      <c r="U53" s="191"/>
      <c r="V53" s="94">
        <f>SUM(E53:T53)</f>
        <v>576</v>
      </c>
      <c r="W53" s="161"/>
      <c r="X53" s="161"/>
      <c r="Y53" s="206">
        <f aca="true" t="shared" si="24" ref="Y53:AU53">SUM(Y8,Y14,Y21,Y24)</f>
        <v>36</v>
      </c>
      <c r="Z53" s="206">
        <f t="shared" si="24"/>
        <v>36</v>
      </c>
      <c r="AA53" s="206">
        <f t="shared" si="24"/>
        <v>36</v>
      </c>
      <c r="AB53" s="206">
        <f t="shared" si="24"/>
        <v>36</v>
      </c>
      <c r="AC53" s="206">
        <f t="shared" si="24"/>
        <v>36</v>
      </c>
      <c r="AD53" s="206">
        <f t="shared" si="24"/>
        <v>36</v>
      </c>
      <c r="AE53" s="206">
        <f t="shared" si="24"/>
        <v>36</v>
      </c>
      <c r="AF53" s="206">
        <f t="shared" si="24"/>
        <v>36</v>
      </c>
      <c r="AG53" s="206">
        <f t="shared" si="24"/>
        <v>36</v>
      </c>
      <c r="AH53" s="206">
        <f t="shared" si="24"/>
        <v>36</v>
      </c>
      <c r="AI53" s="206">
        <f t="shared" si="24"/>
        <v>36</v>
      </c>
      <c r="AJ53" s="206">
        <f t="shared" si="24"/>
        <v>36</v>
      </c>
      <c r="AK53" s="206">
        <f t="shared" si="24"/>
        <v>36</v>
      </c>
      <c r="AL53" s="206">
        <f t="shared" si="24"/>
        <v>36</v>
      </c>
      <c r="AM53" s="206">
        <f t="shared" si="24"/>
        <v>36</v>
      </c>
      <c r="AN53" s="206">
        <f t="shared" si="24"/>
        <v>36</v>
      </c>
      <c r="AO53" s="206">
        <f t="shared" si="24"/>
        <v>36</v>
      </c>
      <c r="AP53" s="206">
        <f t="shared" si="24"/>
        <v>36</v>
      </c>
      <c r="AQ53" s="206">
        <f t="shared" si="24"/>
        <v>36</v>
      </c>
      <c r="AR53" s="206">
        <f t="shared" si="24"/>
        <v>36</v>
      </c>
      <c r="AS53" s="206">
        <f t="shared" si="24"/>
        <v>36</v>
      </c>
      <c r="AT53" s="206">
        <f t="shared" si="24"/>
        <v>36</v>
      </c>
      <c r="AU53" s="206">
        <f t="shared" si="24"/>
        <v>36</v>
      </c>
      <c r="AV53" s="191"/>
      <c r="AW53" s="94">
        <f>SUM(Y53:AU53)</f>
        <v>828</v>
      </c>
      <c r="AX53" s="161"/>
      <c r="AY53" s="161"/>
      <c r="AZ53" s="161"/>
      <c r="BA53" s="161"/>
      <c r="BB53" s="161"/>
      <c r="BC53" s="161"/>
      <c r="BD53" s="161"/>
      <c r="BE53" s="161"/>
      <c r="BF53" s="161"/>
      <c r="BG53" s="207"/>
      <c r="BH53" s="208">
        <f>SUM(V53,AW53)</f>
        <v>1404</v>
      </c>
    </row>
    <row r="54" ht="13.5" customHeight="1"/>
    <row r="55" ht="24.75" customHeight="1"/>
    <row r="56" ht="24.75" customHeight="1"/>
    <row r="57" ht="24.75" customHeight="1"/>
  </sheetData>
  <sheetProtection selectLockedCells="1" selectUnlockedCells="1"/>
  <mergeCells count="34">
    <mergeCell ref="B53:D53"/>
    <mergeCell ref="B46:B47"/>
    <mergeCell ref="C46:C47"/>
    <mergeCell ref="B48:B49"/>
    <mergeCell ref="C48:C49"/>
    <mergeCell ref="B50:B51"/>
    <mergeCell ref="C50:C51"/>
    <mergeCell ref="A8:A43"/>
    <mergeCell ref="B18:B19"/>
    <mergeCell ref="C18:C19"/>
    <mergeCell ref="B32:B33"/>
    <mergeCell ref="C32:C33"/>
    <mergeCell ref="B34:B35"/>
    <mergeCell ref="C34:C35"/>
    <mergeCell ref="AT3:AV3"/>
    <mergeCell ref="AY3:BB3"/>
    <mergeCell ref="BC3:BF3"/>
    <mergeCell ref="BH3:BH7"/>
    <mergeCell ref="E4:BG4"/>
    <mergeCell ref="E6:BG6"/>
    <mergeCell ref="S3:U3"/>
    <mergeCell ref="X3:AA3"/>
    <mergeCell ref="AC3:AE3"/>
    <mergeCell ref="AG3:AI3"/>
    <mergeCell ref="AK3:AM3"/>
    <mergeCell ref="AO3:AR3"/>
    <mergeCell ref="D2:Q2"/>
    <mergeCell ref="A3:A7"/>
    <mergeCell ref="B3:B7"/>
    <mergeCell ref="C3:C7"/>
    <mergeCell ref="D3:D7"/>
    <mergeCell ref="F3:H3"/>
    <mergeCell ref="J3:M3"/>
    <mergeCell ref="N3:Q3"/>
  </mergeCells>
  <printOptions/>
  <pageMargins left="0.19652777777777777" right="0.19652777777777777" top="0.19652777777777777" bottom="0.19652777777777777" header="0.5118055555555555" footer="0.5118055555555555"/>
  <pageSetup fitToHeight="2" fitToWidth="1" horizontalDpi="300" verticalDpi="300" orientation="landscape" paperSize="9" scale="53" r:id="rId1"/>
  <rowBreaks count="1" manualBreakCount="1">
    <brk id="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I42"/>
  <sheetViews>
    <sheetView zoomScalePageLayoutView="0" workbookViewId="0" topLeftCell="B25">
      <selection activeCell="N47" sqref="N47"/>
    </sheetView>
  </sheetViews>
  <sheetFormatPr defaultColWidth="8.7109375" defaultRowHeight="12.75"/>
  <cols>
    <col min="1" max="1" width="2.8515625" style="1" customWidth="1"/>
    <col min="2" max="2" width="11.00390625" style="1" customWidth="1"/>
    <col min="3" max="3" width="22.140625" style="1" customWidth="1"/>
    <col min="4" max="4" width="10.28125" style="1" customWidth="1"/>
    <col min="5" max="20" width="3.28125" style="1" customWidth="1"/>
    <col min="21" max="21" width="3.8515625" style="1" customWidth="1"/>
    <col min="22" max="22" width="6.140625" style="1" customWidth="1"/>
    <col min="23" max="23" width="4.7109375" style="1" customWidth="1"/>
    <col min="24" max="24" width="2.28125" style="1" customWidth="1"/>
    <col min="25" max="25" width="3.00390625" style="1" customWidth="1"/>
    <col min="26" max="33" width="3.28125" style="1" customWidth="1"/>
    <col min="34" max="34" width="4.140625" style="1" customWidth="1"/>
    <col min="35" max="36" width="3.28125" style="1" customWidth="1"/>
    <col min="37" max="37" width="3.421875" style="1" customWidth="1"/>
    <col min="38" max="38" width="3.28125" style="1" customWidth="1"/>
    <col min="39" max="40" width="5.140625" style="1" customWidth="1"/>
    <col min="41" max="60" width="2.7109375" style="1" customWidth="1"/>
    <col min="61" max="61" width="5.421875" style="1" customWidth="1"/>
    <col min="62" max="16384" width="8.7109375" style="1" customWidth="1"/>
  </cols>
  <sheetData>
    <row r="1" ht="15">
      <c r="B1" s="2" t="s">
        <v>0</v>
      </c>
    </row>
    <row r="2" spans="2:17" ht="15">
      <c r="B2" s="2" t="s">
        <v>128</v>
      </c>
      <c r="C2" s="3">
        <v>38404</v>
      </c>
      <c r="D2" s="431" t="s">
        <v>2</v>
      </c>
      <c r="E2" s="431"/>
      <c r="F2" s="431"/>
      <c r="G2" s="431"/>
      <c r="H2" s="431"/>
      <c r="I2" s="431"/>
      <c r="J2" s="431"/>
      <c r="K2" s="431"/>
      <c r="L2" s="431"/>
      <c r="M2" s="431"/>
      <c r="N2" s="431"/>
      <c r="O2" s="431"/>
      <c r="P2" s="431"/>
      <c r="Q2" s="431"/>
    </row>
    <row r="3" spans="1:61" ht="87" customHeight="1">
      <c r="A3" s="432" t="s">
        <v>3</v>
      </c>
      <c r="B3" s="433" t="s">
        <v>4</v>
      </c>
      <c r="C3" s="434" t="s">
        <v>5</v>
      </c>
      <c r="D3" s="435" t="s">
        <v>6</v>
      </c>
      <c r="E3" s="4" t="s">
        <v>7</v>
      </c>
      <c r="F3" s="436" t="s">
        <v>8</v>
      </c>
      <c r="G3" s="436"/>
      <c r="H3" s="436"/>
      <c r="I3" s="5" t="s">
        <v>194</v>
      </c>
      <c r="J3" s="430" t="s">
        <v>9</v>
      </c>
      <c r="K3" s="430"/>
      <c r="L3" s="430"/>
      <c r="M3" s="430"/>
      <c r="N3" s="430" t="s">
        <v>10</v>
      </c>
      <c r="O3" s="430"/>
      <c r="P3" s="430"/>
      <c r="Q3" s="430"/>
      <c r="R3" s="6" t="s">
        <v>195</v>
      </c>
      <c r="S3" s="460" t="s">
        <v>11</v>
      </c>
      <c r="T3" s="460"/>
      <c r="U3" s="240"/>
      <c r="V3" s="241" t="s">
        <v>129</v>
      </c>
      <c r="W3" s="209" t="s">
        <v>73</v>
      </c>
      <c r="X3" s="6" t="s">
        <v>196</v>
      </c>
      <c r="Y3" s="430" t="s">
        <v>13</v>
      </c>
      <c r="Z3" s="430"/>
      <c r="AA3" s="430"/>
      <c r="AB3" s="430"/>
      <c r="AC3" s="6" t="s">
        <v>197</v>
      </c>
      <c r="AD3" s="430" t="s">
        <v>14</v>
      </c>
      <c r="AE3" s="430"/>
      <c r="AF3" s="430"/>
      <c r="AG3" s="6" t="s">
        <v>198</v>
      </c>
      <c r="AH3" s="465" t="s">
        <v>15</v>
      </c>
      <c r="AI3" s="465"/>
      <c r="AJ3" s="465"/>
      <c r="AK3" s="465"/>
      <c r="AL3" s="6" t="s">
        <v>199</v>
      </c>
      <c r="AM3" s="241" t="s">
        <v>129</v>
      </c>
      <c r="AN3" s="209" t="s">
        <v>73</v>
      </c>
      <c r="AO3" s="242" t="s">
        <v>16</v>
      </c>
      <c r="AP3" s="6" t="s">
        <v>200</v>
      </c>
      <c r="AQ3" s="430" t="s">
        <v>17</v>
      </c>
      <c r="AR3" s="430"/>
      <c r="AS3" s="430"/>
      <c r="AT3" s="430"/>
      <c r="AU3" s="6" t="s">
        <v>201</v>
      </c>
      <c r="AV3" s="430" t="s">
        <v>18</v>
      </c>
      <c r="AW3" s="430"/>
      <c r="AX3" s="430"/>
      <c r="AY3" s="6" t="s">
        <v>202</v>
      </c>
      <c r="AZ3" s="430" t="s">
        <v>21</v>
      </c>
      <c r="BA3" s="430"/>
      <c r="BB3" s="430"/>
      <c r="BC3" s="430"/>
      <c r="BD3" s="430" t="s">
        <v>22</v>
      </c>
      <c r="BE3" s="430"/>
      <c r="BF3" s="430"/>
      <c r="BG3" s="430"/>
      <c r="BH3" s="86"/>
      <c r="BI3" s="437" t="s">
        <v>24</v>
      </c>
    </row>
    <row r="4" spans="1:61" ht="12.75">
      <c r="A4" s="432"/>
      <c r="B4" s="433"/>
      <c r="C4" s="434"/>
      <c r="D4" s="435"/>
      <c r="E4" s="463" t="s">
        <v>25</v>
      </c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3"/>
      <c r="Q4" s="463"/>
      <c r="R4" s="463"/>
      <c r="S4" s="463"/>
      <c r="T4" s="463"/>
      <c r="U4" s="463"/>
      <c r="V4" s="463"/>
      <c r="W4" s="463"/>
      <c r="X4" s="463"/>
      <c r="Y4" s="463"/>
      <c r="Z4" s="463"/>
      <c r="AA4" s="463"/>
      <c r="AB4" s="463"/>
      <c r="AC4" s="463"/>
      <c r="AD4" s="463"/>
      <c r="AE4" s="463"/>
      <c r="AF4" s="463"/>
      <c r="AG4" s="463"/>
      <c r="AH4" s="463"/>
      <c r="AI4" s="463"/>
      <c r="AJ4" s="463"/>
      <c r="AK4" s="463"/>
      <c r="AL4" s="463"/>
      <c r="AM4" s="463"/>
      <c r="AN4" s="463"/>
      <c r="AO4" s="463"/>
      <c r="AP4" s="463"/>
      <c r="AQ4" s="463"/>
      <c r="AR4" s="463"/>
      <c r="AS4" s="463"/>
      <c r="AT4" s="463"/>
      <c r="AU4" s="463"/>
      <c r="AV4" s="463"/>
      <c r="AW4" s="463"/>
      <c r="AX4" s="463"/>
      <c r="AY4" s="463"/>
      <c r="AZ4" s="463"/>
      <c r="BA4" s="463"/>
      <c r="BB4" s="463"/>
      <c r="BC4" s="463"/>
      <c r="BD4" s="463"/>
      <c r="BE4" s="463"/>
      <c r="BF4" s="463"/>
      <c r="BG4" s="463"/>
      <c r="BH4" s="463"/>
      <c r="BI4" s="437"/>
    </row>
    <row r="5" spans="1:61" ht="12.75">
      <c r="A5" s="432"/>
      <c r="B5" s="433"/>
      <c r="C5" s="434"/>
      <c r="D5" s="435"/>
      <c r="E5" s="210">
        <v>35</v>
      </c>
      <c r="F5" s="10">
        <v>36</v>
      </c>
      <c r="G5" s="10">
        <v>37</v>
      </c>
      <c r="H5" s="10">
        <v>38</v>
      </c>
      <c r="I5" s="10">
        <v>39</v>
      </c>
      <c r="J5" s="10">
        <v>40</v>
      </c>
      <c r="K5" s="10">
        <v>41</v>
      </c>
      <c r="L5" s="10">
        <v>42</v>
      </c>
      <c r="M5" s="10">
        <v>43</v>
      </c>
      <c r="N5" s="10">
        <v>44</v>
      </c>
      <c r="O5" s="10">
        <v>45</v>
      </c>
      <c r="P5" s="10">
        <v>46</v>
      </c>
      <c r="Q5" s="10">
        <v>47</v>
      </c>
      <c r="R5" s="10">
        <v>48</v>
      </c>
      <c r="S5" s="88">
        <v>49</v>
      </c>
      <c r="T5" s="10">
        <v>50</v>
      </c>
      <c r="U5" s="88">
        <v>51</v>
      </c>
      <c r="V5" s="210">
        <v>52</v>
      </c>
      <c r="W5" s="87"/>
      <c r="X5" s="243">
        <v>52</v>
      </c>
      <c r="Y5" s="88">
        <v>1</v>
      </c>
      <c r="Z5" s="210">
        <v>2</v>
      </c>
      <c r="AA5" s="10">
        <v>3</v>
      </c>
      <c r="AB5" s="10">
        <v>4</v>
      </c>
      <c r="AC5" s="10">
        <v>5</v>
      </c>
      <c r="AD5" s="10">
        <v>6</v>
      </c>
      <c r="AE5" s="10">
        <v>7</v>
      </c>
      <c r="AF5" s="10">
        <v>8</v>
      </c>
      <c r="AG5" s="10">
        <v>9</v>
      </c>
      <c r="AH5" s="10">
        <v>10</v>
      </c>
      <c r="AI5" s="88">
        <v>11</v>
      </c>
      <c r="AJ5" s="88">
        <v>12</v>
      </c>
      <c r="AK5" s="88">
        <v>13</v>
      </c>
      <c r="AL5" s="10">
        <v>14</v>
      </c>
      <c r="AM5" s="10">
        <v>15</v>
      </c>
      <c r="AN5" s="10"/>
      <c r="AO5" s="10">
        <v>16</v>
      </c>
      <c r="AP5" s="10">
        <v>17</v>
      </c>
      <c r="AQ5" s="10">
        <v>18</v>
      </c>
      <c r="AR5" s="10">
        <v>19</v>
      </c>
      <c r="AS5" s="10">
        <v>20</v>
      </c>
      <c r="AT5" s="10">
        <v>21</v>
      </c>
      <c r="AU5" s="10">
        <v>22</v>
      </c>
      <c r="AV5" s="10">
        <v>23</v>
      </c>
      <c r="AW5" s="10">
        <v>24</v>
      </c>
      <c r="AX5" s="10">
        <v>25</v>
      </c>
      <c r="AY5" s="10">
        <v>26</v>
      </c>
      <c r="AZ5" s="10">
        <v>27</v>
      </c>
      <c r="BA5" s="10">
        <v>28</v>
      </c>
      <c r="BB5" s="10">
        <v>29</v>
      </c>
      <c r="BC5" s="10">
        <v>30</v>
      </c>
      <c r="BD5" s="10">
        <v>31</v>
      </c>
      <c r="BE5" s="10">
        <v>32</v>
      </c>
      <c r="BF5" s="10">
        <v>33</v>
      </c>
      <c r="BG5" s="10">
        <v>34</v>
      </c>
      <c r="BH5" s="88">
        <v>35</v>
      </c>
      <c r="BI5" s="437"/>
    </row>
    <row r="6" spans="1:61" ht="12.75">
      <c r="A6" s="432"/>
      <c r="B6" s="433"/>
      <c r="C6" s="434"/>
      <c r="D6" s="435"/>
      <c r="E6" s="464" t="s">
        <v>26</v>
      </c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  <c r="U6" s="464"/>
      <c r="V6" s="464"/>
      <c r="W6" s="464"/>
      <c r="X6" s="464"/>
      <c r="Y6" s="464"/>
      <c r="Z6" s="464"/>
      <c r="AA6" s="464"/>
      <c r="AB6" s="464"/>
      <c r="AC6" s="464"/>
      <c r="AD6" s="464"/>
      <c r="AE6" s="464"/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4"/>
      <c r="BD6" s="464"/>
      <c r="BE6" s="464"/>
      <c r="BF6" s="464"/>
      <c r="BG6" s="464"/>
      <c r="BH6" s="464"/>
      <c r="BI6" s="437"/>
    </row>
    <row r="7" spans="1:61" ht="13.5" thickBot="1">
      <c r="A7" s="432"/>
      <c r="B7" s="433"/>
      <c r="C7" s="434"/>
      <c r="D7" s="435"/>
      <c r="E7" s="211">
        <v>1</v>
      </c>
      <c r="F7" s="212">
        <v>2</v>
      </c>
      <c r="G7" s="212">
        <v>3</v>
      </c>
      <c r="H7" s="212">
        <v>4</v>
      </c>
      <c r="I7" s="212">
        <v>5</v>
      </c>
      <c r="J7" s="212">
        <v>6</v>
      </c>
      <c r="K7" s="212">
        <v>7</v>
      </c>
      <c r="L7" s="212">
        <v>8</v>
      </c>
      <c r="M7" s="212">
        <v>9</v>
      </c>
      <c r="N7" s="212">
        <v>10</v>
      </c>
      <c r="O7" s="212">
        <v>11</v>
      </c>
      <c r="P7" s="212">
        <v>12</v>
      </c>
      <c r="Q7" s="212">
        <v>13</v>
      </c>
      <c r="R7" s="213">
        <v>14</v>
      </c>
      <c r="S7" s="90">
        <v>15</v>
      </c>
      <c r="T7" s="15">
        <v>16</v>
      </c>
      <c r="U7" s="90">
        <v>17</v>
      </c>
      <c r="V7" s="90">
        <v>18</v>
      </c>
      <c r="W7" s="89"/>
      <c r="X7" s="244">
        <v>18</v>
      </c>
      <c r="Y7" s="90">
        <v>19</v>
      </c>
      <c r="Z7" s="245">
        <v>20</v>
      </c>
      <c r="AA7" s="212">
        <v>21</v>
      </c>
      <c r="AB7" s="212">
        <v>22</v>
      </c>
      <c r="AC7" s="212">
        <v>23</v>
      </c>
      <c r="AD7" s="212">
        <v>24</v>
      </c>
      <c r="AE7" s="212">
        <v>25</v>
      </c>
      <c r="AF7" s="212">
        <v>26</v>
      </c>
      <c r="AG7" s="212">
        <v>27</v>
      </c>
      <c r="AH7" s="213">
        <v>28</v>
      </c>
      <c r="AI7" s="90">
        <v>29</v>
      </c>
      <c r="AJ7" s="90">
        <v>30</v>
      </c>
      <c r="AK7" s="90">
        <v>31</v>
      </c>
      <c r="AL7" s="212">
        <v>32</v>
      </c>
      <c r="AM7" s="212">
        <v>33</v>
      </c>
      <c r="AN7" s="89"/>
      <c r="AO7" s="212">
        <v>34</v>
      </c>
      <c r="AP7" s="212">
        <v>35</v>
      </c>
      <c r="AQ7" s="212">
        <v>36</v>
      </c>
      <c r="AR7" s="212">
        <v>37</v>
      </c>
      <c r="AS7" s="212">
        <v>38</v>
      </c>
      <c r="AT7" s="212">
        <v>39</v>
      </c>
      <c r="AU7" s="212">
        <v>40</v>
      </c>
      <c r="AV7" s="212">
        <v>41</v>
      </c>
      <c r="AW7" s="212">
        <v>42</v>
      </c>
      <c r="AX7" s="212">
        <v>43</v>
      </c>
      <c r="AY7" s="212">
        <v>44</v>
      </c>
      <c r="AZ7" s="212">
        <v>45</v>
      </c>
      <c r="BA7" s="212">
        <v>46</v>
      </c>
      <c r="BB7" s="212">
        <v>47</v>
      </c>
      <c r="BC7" s="212">
        <v>48</v>
      </c>
      <c r="BD7" s="212">
        <v>49</v>
      </c>
      <c r="BE7" s="212">
        <v>50</v>
      </c>
      <c r="BF7" s="212">
        <v>51</v>
      </c>
      <c r="BG7" s="212">
        <v>52</v>
      </c>
      <c r="BH7" s="213">
        <v>53</v>
      </c>
      <c r="BI7" s="437"/>
    </row>
    <row r="8" spans="1:61" ht="45" customHeight="1" thickBot="1">
      <c r="A8" s="455" t="s">
        <v>184</v>
      </c>
      <c r="B8" s="246" t="s">
        <v>80</v>
      </c>
      <c r="C8" s="247" t="s">
        <v>81</v>
      </c>
      <c r="D8" s="248" t="s">
        <v>30</v>
      </c>
      <c r="E8" s="249">
        <f>SUM(E9,E10)</f>
        <v>4</v>
      </c>
      <c r="F8" s="249">
        <f aca="true" t="shared" si="0" ref="F8:S8">SUM(F9,F10)</f>
        <v>4</v>
      </c>
      <c r="G8" s="249">
        <f t="shared" si="0"/>
        <v>4</v>
      </c>
      <c r="H8" s="249">
        <f t="shared" si="0"/>
        <v>4</v>
      </c>
      <c r="I8" s="249">
        <f t="shared" si="0"/>
        <v>4</v>
      </c>
      <c r="J8" s="249">
        <f t="shared" si="0"/>
        <v>4</v>
      </c>
      <c r="K8" s="249">
        <f t="shared" si="0"/>
        <v>4</v>
      </c>
      <c r="L8" s="249">
        <f t="shared" si="0"/>
        <v>4</v>
      </c>
      <c r="M8" s="249">
        <f t="shared" si="0"/>
        <v>4</v>
      </c>
      <c r="N8" s="249">
        <f t="shared" si="0"/>
        <v>4</v>
      </c>
      <c r="O8" s="249">
        <f t="shared" si="0"/>
        <v>4</v>
      </c>
      <c r="P8" s="249">
        <f t="shared" si="0"/>
        <v>4</v>
      </c>
      <c r="Q8" s="249">
        <f t="shared" si="0"/>
        <v>4</v>
      </c>
      <c r="R8" s="249">
        <f t="shared" si="0"/>
        <v>2</v>
      </c>
      <c r="S8" s="249">
        <f t="shared" si="0"/>
        <v>2</v>
      </c>
      <c r="T8" s="250"/>
      <c r="U8" s="251"/>
      <c r="V8" s="249"/>
      <c r="W8" s="136">
        <f>SUM(W9,W10)</f>
        <v>56</v>
      </c>
      <c r="X8" s="220"/>
      <c r="Y8" s="220"/>
      <c r="Z8" s="249">
        <f>SUM(Z9,Z10)</f>
        <v>4</v>
      </c>
      <c r="AA8" s="249">
        <f aca="true" t="shared" si="1" ref="AA8:AG8">SUM(AA9,AA10)</f>
        <v>4</v>
      </c>
      <c r="AB8" s="249">
        <f t="shared" si="1"/>
        <v>4</v>
      </c>
      <c r="AC8" s="249">
        <f t="shared" si="1"/>
        <v>4</v>
      </c>
      <c r="AD8" s="249">
        <f t="shared" si="1"/>
        <v>4</v>
      </c>
      <c r="AE8" s="249">
        <f t="shared" si="1"/>
        <v>4</v>
      </c>
      <c r="AF8" s="249">
        <f t="shared" si="1"/>
        <v>4</v>
      </c>
      <c r="AG8" s="249">
        <f t="shared" si="1"/>
        <v>4</v>
      </c>
      <c r="AH8" s="249">
        <f>SUM(AH9,AH10)</f>
        <v>4</v>
      </c>
      <c r="AI8" s="259"/>
      <c r="AJ8" s="250"/>
      <c r="AK8" s="250"/>
      <c r="AL8" s="252"/>
      <c r="AM8" s="253"/>
      <c r="AN8" s="136">
        <f>SUM(AN9,AN10)</f>
        <v>36</v>
      </c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54"/>
      <c r="BI8" s="219">
        <f>SUM(W8,AN8)</f>
        <v>92</v>
      </c>
    </row>
    <row r="9" spans="1:61" ht="13.5" thickBot="1">
      <c r="A9" s="455"/>
      <c r="B9" s="255" t="s">
        <v>85</v>
      </c>
      <c r="C9" s="214" t="s">
        <v>40</v>
      </c>
      <c r="D9" s="31" t="s">
        <v>30</v>
      </c>
      <c r="E9" s="114">
        <v>2</v>
      </c>
      <c r="F9" s="114">
        <v>2</v>
      </c>
      <c r="G9" s="114">
        <v>2</v>
      </c>
      <c r="H9" s="114">
        <v>2</v>
      </c>
      <c r="I9" s="114">
        <v>2</v>
      </c>
      <c r="J9" s="114">
        <v>2</v>
      </c>
      <c r="K9" s="114">
        <v>2</v>
      </c>
      <c r="L9" s="114">
        <v>2</v>
      </c>
      <c r="M9" s="114">
        <v>2</v>
      </c>
      <c r="N9" s="114">
        <v>2</v>
      </c>
      <c r="O9" s="114">
        <v>2</v>
      </c>
      <c r="P9" s="114">
        <v>2</v>
      </c>
      <c r="Q9" s="114">
        <v>2</v>
      </c>
      <c r="R9" s="256">
        <v>1</v>
      </c>
      <c r="S9" s="317">
        <v>1</v>
      </c>
      <c r="T9" s="257"/>
      <c r="U9" s="252"/>
      <c r="V9" s="116" t="s">
        <v>38</v>
      </c>
      <c r="W9" s="121">
        <f aca="true" t="shared" si="2" ref="W9:W42">SUM(E9:U9)</f>
        <v>28</v>
      </c>
      <c r="X9" s="215"/>
      <c r="Y9" s="215"/>
      <c r="Z9" s="114">
        <v>2</v>
      </c>
      <c r="AA9" s="114">
        <v>2</v>
      </c>
      <c r="AB9" s="114">
        <v>2</v>
      </c>
      <c r="AC9" s="114">
        <v>2</v>
      </c>
      <c r="AD9" s="114">
        <v>2</v>
      </c>
      <c r="AE9" s="114">
        <v>2</v>
      </c>
      <c r="AF9" s="114">
        <v>2</v>
      </c>
      <c r="AG9" s="256">
        <v>2</v>
      </c>
      <c r="AH9" s="119">
        <v>2</v>
      </c>
      <c r="AI9" s="259"/>
      <c r="AJ9" s="259"/>
      <c r="AK9" s="260"/>
      <c r="AL9" s="260"/>
      <c r="AM9" s="388" t="s">
        <v>38</v>
      </c>
      <c r="AN9" s="136">
        <f aca="true" t="shared" si="3" ref="AN9:AN19">SUM(Y9:AJ9,AK9:AL9)</f>
        <v>18</v>
      </c>
      <c r="AO9" s="262"/>
      <c r="AP9" s="262"/>
      <c r="AQ9" s="262"/>
      <c r="AR9" s="262"/>
      <c r="AS9" s="263"/>
      <c r="AT9" s="263"/>
      <c r="AU9" s="263"/>
      <c r="AV9" s="263"/>
      <c r="AW9" s="264"/>
      <c r="AX9" s="264"/>
      <c r="AY9" s="217"/>
      <c r="AZ9" s="217"/>
      <c r="BA9" s="217"/>
      <c r="BB9" s="217"/>
      <c r="BC9" s="217"/>
      <c r="BD9" s="217"/>
      <c r="BE9" s="217"/>
      <c r="BF9" s="217"/>
      <c r="BG9" s="217"/>
      <c r="BH9" s="218"/>
      <c r="BI9" s="219">
        <f aca="true" t="shared" si="4" ref="BI9:BI20">SUM(W9,AN9)</f>
        <v>46</v>
      </c>
    </row>
    <row r="10" spans="1:61" ht="12.75">
      <c r="A10" s="455"/>
      <c r="B10" s="255" t="s">
        <v>86</v>
      </c>
      <c r="C10" s="214" t="s">
        <v>46</v>
      </c>
      <c r="D10" s="31" t="s">
        <v>30</v>
      </c>
      <c r="E10" s="114">
        <v>2</v>
      </c>
      <c r="F10" s="114">
        <v>2</v>
      </c>
      <c r="G10" s="114">
        <v>2</v>
      </c>
      <c r="H10" s="114">
        <v>2</v>
      </c>
      <c r="I10" s="114">
        <v>2</v>
      </c>
      <c r="J10" s="114">
        <v>2</v>
      </c>
      <c r="K10" s="114">
        <v>2</v>
      </c>
      <c r="L10" s="114">
        <v>2</v>
      </c>
      <c r="M10" s="114">
        <v>2</v>
      </c>
      <c r="N10" s="114">
        <v>2</v>
      </c>
      <c r="O10" s="114">
        <v>2</v>
      </c>
      <c r="P10" s="114">
        <v>2</v>
      </c>
      <c r="Q10" s="114">
        <v>2</v>
      </c>
      <c r="R10" s="256">
        <v>1</v>
      </c>
      <c r="S10" s="317">
        <v>1</v>
      </c>
      <c r="T10" s="257"/>
      <c r="U10" s="252"/>
      <c r="V10" s="116" t="s">
        <v>47</v>
      </c>
      <c r="W10" s="121">
        <f t="shared" si="2"/>
        <v>28</v>
      </c>
      <c r="X10" s="215"/>
      <c r="Y10" s="215"/>
      <c r="Z10" s="114">
        <v>2</v>
      </c>
      <c r="AA10" s="114">
        <v>2</v>
      </c>
      <c r="AB10" s="114">
        <v>2</v>
      </c>
      <c r="AC10" s="114">
        <v>2</v>
      </c>
      <c r="AD10" s="114">
        <v>2</v>
      </c>
      <c r="AE10" s="114">
        <v>2</v>
      </c>
      <c r="AF10" s="114">
        <v>2</v>
      </c>
      <c r="AG10" s="256">
        <v>2</v>
      </c>
      <c r="AH10" s="119">
        <v>2</v>
      </c>
      <c r="AI10" s="259"/>
      <c r="AJ10" s="259"/>
      <c r="AK10" s="260"/>
      <c r="AL10" s="266"/>
      <c r="AM10" s="267" t="s">
        <v>38</v>
      </c>
      <c r="AN10" s="136">
        <f t="shared" si="3"/>
        <v>18</v>
      </c>
      <c r="AO10" s="262"/>
      <c r="AP10" s="262"/>
      <c r="AQ10" s="262"/>
      <c r="AR10" s="262"/>
      <c r="AS10" s="263"/>
      <c r="AT10" s="263"/>
      <c r="AU10" s="263"/>
      <c r="AV10" s="263"/>
      <c r="AW10" s="264"/>
      <c r="AX10" s="264"/>
      <c r="AY10" s="217"/>
      <c r="AZ10" s="217"/>
      <c r="BA10" s="217"/>
      <c r="BB10" s="217"/>
      <c r="BC10" s="217"/>
      <c r="BD10" s="217"/>
      <c r="BE10" s="217"/>
      <c r="BF10" s="217"/>
      <c r="BG10" s="217"/>
      <c r="BH10" s="218"/>
      <c r="BI10" s="219">
        <f t="shared" si="4"/>
        <v>46</v>
      </c>
    </row>
    <row r="11" spans="1:61" ht="54" customHeight="1">
      <c r="A11" s="455"/>
      <c r="B11" s="246" t="s">
        <v>87</v>
      </c>
      <c r="C11" s="247" t="s">
        <v>88</v>
      </c>
      <c r="D11" s="268" t="s">
        <v>30</v>
      </c>
      <c r="E11" s="249">
        <f aca="true" t="shared" si="5" ref="E11:S11">E12</f>
        <v>2</v>
      </c>
      <c r="F11" s="249">
        <f t="shared" si="5"/>
        <v>2</v>
      </c>
      <c r="G11" s="249">
        <f t="shared" si="5"/>
        <v>2</v>
      </c>
      <c r="H11" s="249">
        <f t="shared" si="5"/>
        <v>2</v>
      </c>
      <c r="I11" s="249">
        <f t="shared" si="5"/>
        <v>2</v>
      </c>
      <c r="J11" s="249">
        <f t="shared" si="5"/>
        <v>2</v>
      </c>
      <c r="K11" s="249">
        <f t="shared" si="5"/>
        <v>2</v>
      </c>
      <c r="L11" s="249">
        <f t="shared" si="5"/>
        <v>2</v>
      </c>
      <c r="M11" s="249">
        <f t="shared" si="5"/>
        <v>2</v>
      </c>
      <c r="N11" s="249">
        <f t="shared" si="5"/>
        <v>2</v>
      </c>
      <c r="O11" s="249">
        <f t="shared" si="5"/>
        <v>2</v>
      </c>
      <c r="P11" s="249">
        <f t="shared" si="5"/>
        <v>4</v>
      </c>
      <c r="Q11" s="249">
        <f t="shared" si="5"/>
        <v>4</v>
      </c>
      <c r="R11" s="249">
        <f t="shared" si="5"/>
        <v>1</v>
      </c>
      <c r="S11" s="249">
        <f t="shared" si="5"/>
        <v>1</v>
      </c>
      <c r="T11" s="252"/>
      <c r="U11" s="250"/>
      <c r="V11" s="249"/>
      <c r="W11" s="121">
        <f t="shared" si="2"/>
        <v>32</v>
      </c>
      <c r="X11" s="220"/>
      <c r="Y11" s="220"/>
      <c r="Z11" s="249">
        <f aca="true" t="shared" si="6" ref="Z11:AG11">Z12</f>
        <v>0</v>
      </c>
      <c r="AA11" s="249">
        <f t="shared" si="6"/>
        <v>0</v>
      </c>
      <c r="AB11" s="249">
        <f t="shared" si="6"/>
        <v>0</v>
      </c>
      <c r="AC11" s="249">
        <f t="shared" si="6"/>
        <v>0</v>
      </c>
      <c r="AD11" s="249">
        <f t="shared" si="6"/>
        <v>0</v>
      </c>
      <c r="AE11" s="249">
        <f t="shared" si="6"/>
        <v>0</v>
      </c>
      <c r="AF11" s="249">
        <f t="shared" si="6"/>
        <v>0</v>
      </c>
      <c r="AG11" s="249">
        <f t="shared" si="6"/>
        <v>0</v>
      </c>
      <c r="AH11" s="249">
        <f>AH12</f>
        <v>0</v>
      </c>
      <c r="AI11" s="259"/>
      <c r="AJ11" s="250"/>
      <c r="AK11" s="250"/>
      <c r="AL11" s="250"/>
      <c r="AM11" s="269"/>
      <c r="AN11" s="136">
        <f t="shared" si="3"/>
        <v>0</v>
      </c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0"/>
      <c r="BA11" s="220"/>
      <c r="BB11" s="220"/>
      <c r="BC11" s="220"/>
      <c r="BD11" s="220"/>
      <c r="BE11" s="220"/>
      <c r="BF11" s="220"/>
      <c r="BG11" s="220"/>
      <c r="BH11" s="254"/>
      <c r="BI11" s="219">
        <f t="shared" si="4"/>
        <v>32</v>
      </c>
    </row>
    <row r="12" spans="1:61" ht="29.25" customHeight="1">
      <c r="A12" s="455"/>
      <c r="B12" s="221" t="s">
        <v>130</v>
      </c>
      <c r="C12" s="222" t="s">
        <v>131</v>
      </c>
      <c r="D12" s="31" t="s">
        <v>30</v>
      </c>
      <c r="E12" s="114">
        <v>2</v>
      </c>
      <c r="F12" s="114">
        <v>2</v>
      </c>
      <c r="G12" s="114">
        <v>2</v>
      </c>
      <c r="H12" s="114">
        <v>2</v>
      </c>
      <c r="I12" s="114">
        <v>2</v>
      </c>
      <c r="J12" s="114">
        <v>2</v>
      </c>
      <c r="K12" s="114">
        <v>2</v>
      </c>
      <c r="L12" s="114">
        <v>2</v>
      </c>
      <c r="M12" s="114">
        <v>2</v>
      </c>
      <c r="N12" s="114">
        <v>2</v>
      </c>
      <c r="O12" s="114">
        <v>2</v>
      </c>
      <c r="P12" s="114">
        <v>4</v>
      </c>
      <c r="Q12" s="114">
        <v>4</v>
      </c>
      <c r="R12" s="256">
        <v>1</v>
      </c>
      <c r="S12" s="317">
        <v>1</v>
      </c>
      <c r="T12" s="257"/>
      <c r="U12" s="252"/>
      <c r="V12" s="116" t="s">
        <v>38</v>
      </c>
      <c r="W12" s="121">
        <f t="shared" si="2"/>
        <v>32</v>
      </c>
      <c r="X12" s="215"/>
      <c r="Y12" s="215"/>
      <c r="Z12" s="114"/>
      <c r="AA12" s="114"/>
      <c r="AB12" s="114"/>
      <c r="AC12" s="114"/>
      <c r="AD12" s="114"/>
      <c r="AE12" s="114"/>
      <c r="AF12" s="114"/>
      <c r="AG12" s="256"/>
      <c r="AH12" s="119"/>
      <c r="AI12" s="259"/>
      <c r="AJ12" s="258"/>
      <c r="AK12" s="260"/>
      <c r="AL12" s="260"/>
      <c r="AM12" s="261"/>
      <c r="AN12" s="136">
        <f t="shared" si="3"/>
        <v>0</v>
      </c>
      <c r="AO12" s="262"/>
      <c r="AP12" s="262"/>
      <c r="AQ12" s="262"/>
      <c r="AR12" s="262"/>
      <c r="AS12" s="263"/>
      <c r="AT12" s="263"/>
      <c r="AU12" s="263"/>
      <c r="AV12" s="263"/>
      <c r="AW12" s="264"/>
      <c r="AX12" s="264"/>
      <c r="AY12" s="217"/>
      <c r="AZ12" s="217"/>
      <c r="BA12" s="217"/>
      <c r="BB12" s="217"/>
      <c r="BC12" s="217"/>
      <c r="BD12" s="217"/>
      <c r="BE12" s="217"/>
      <c r="BF12" s="217"/>
      <c r="BG12" s="217"/>
      <c r="BH12" s="218"/>
      <c r="BI12" s="219">
        <f t="shared" si="4"/>
        <v>32</v>
      </c>
    </row>
    <row r="13" spans="1:61" ht="29.25" customHeight="1">
      <c r="A13" s="455"/>
      <c r="B13" s="246" t="s">
        <v>92</v>
      </c>
      <c r="C13" s="270" t="s">
        <v>93</v>
      </c>
      <c r="D13" s="268" t="s">
        <v>30</v>
      </c>
      <c r="E13" s="249">
        <f aca="true" t="shared" si="7" ref="E13:S13">SUM(E14,E23)</f>
        <v>30</v>
      </c>
      <c r="F13" s="249">
        <f t="shared" si="7"/>
        <v>30</v>
      </c>
      <c r="G13" s="249">
        <f t="shared" si="7"/>
        <v>30</v>
      </c>
      <c r="H13" s="249">
        <f t="shared" si="7"/>
        <v>30</v>
      </c>
      <c r="I13" s="249">
        <f t="shared" si="7"/>
        <v>30</v>
      </c>
      <c r="J13" s="249">
        <f t="shared" si="7"/>
        <v>30</v>
      </c>
      <c r="K13" s="249">
        <f t="shared" si="7"/>
        <v>30</v>
      </c>
      <c r="L13" s="249">
        <f t="shared" si="7"/>
        <v>30</v>
      </c>
      <c r="M13" s="249">
        <f t="shared" si="7"/>
        <v>30</v>
      </c>
      <c r="N13" s="249">
        <f t="shared" si="7"/>
        <v>30</v>
      </c>
      <c r="O13" s="249">
        <f t="shared" si="7"/>
        <v>30</v>
      </c>
      <c r="P13" s="249">
        <f t="shared" si="7"/>
        <v>28</v>
      </c>
      <c r="Q13" s="249">
        <f t="shared" si="7"/>
        <v>28</v>
      </c>
      <c r="R13" s="249">
        <f t="shared" si="7"/>
        <v>33</v>
      </c>
      <c r="S13" s="249">
        <f t="shared" si="7"/>
        <v>33</v>
      </c>
      <c r="T13" s="252">
        <f>T23</f>
        <v>36</v>
      </c>
      <c r="U13" s="271">
        <f>U23</f>
        <v>36</v>
      </c>
      <c r="V13" s="116">
        <f>V23</f>
        <v>0</v>
      </c>
      <c r="W13" s="121">
        <f t="shared" si="2"/>
        <v>524</v>
      </c>
      <c r="X13" s="220"/>
      <c r="Y13" s="220"/>
      <c r="Z13" s="249">
        <f aca="true" t="shared" si="8" ref="Z13:AF13">SUM(Z14,Z23)</f>
        <v>32</v>
      </c>
      <c r="AA13" s="249">
        <f t="shared" si="8"/>
        <v>32</v>
      </c>
      <c r="AB13" s="249">
        <f t="shared" si="8"/>
        <v>32</v>
      </c>
      <c r="AC13" s="249">
        <f t="shared" si="8"/>
        <v>32</v>
      </c>
      <c r="AD13" s="249">
        <f t="shared" si="8"/>
        <v>32</v>
      </c>
      <c r="AE13" s="249">
        <f t="shared" si="8"/>
        <v>32</v>
      </c>
      <c r="AF13" s="249">
        <f t="shared" si="8"/>
        <v>32</v>
      </c>
      <c r="AG13" s="249">
        <f>SUM(AG14,AG23)</f>
        <v>32</v>
      </c>
      <c r="AH13" s="249">
        <f>SUM(AH14,AH23)</f>
        <v>32</v>
      </c>
      <c r="AI13" s="259">
        <f>SUM(AI14,AI23)</f>
        <v>36</v>
      </c>
      <c r="AJ13" s="250">
        <f>SUM(AJ23)</f>
        <v>36</v>
      </c>
      <c r="AK13" s="250">
        <f>SUM(AK23)</f>
        <v>36</v>
      </c>
      <c r="AL13" s="250">
        <f>SUM(AL23)</f>
        <v>36</v>
      </c>
      <c r="AM13" s="269"/>
      <c r="AN13" s="136">
        <v>432</v>
      </c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54"/>
      <c r="BI13" s="219">
        <f t="shared" si="4"/>
        <v>956</v>
      </c>
    </row>
    <row r="14" spans="1:61" ht="29.25" customHeight="1">
      <c r="A14" s="455"/>
      <c r="B14" s="272" t="s">
        <v>92</v>
      </c>
      <c r="C14" s="273" t="s">
        <v>94</v>
      </c>
      <c r="D14" s="274" t="s">
        <v>30</v>
      </c>
      <c r="E14" s="275">
        <f>SUM(E15:E20,E21,E22)</f>
        <v>12</v>
      </c>
      <c r="F14" s="275">
        <f aca="true" t="shared" si="9" ref="F14:P14">SUM(F15:F20,F21,F22)</f>
        <v>18</v>
      </c>
      <c r="G14" s="275">
        <f t="shared" si="9"/>
        <v>14</v>
      </c>
      <c r="H14" s="275">
        <f t="shared" si="9"/>
        <v>14</v>
      </c>
      <c r="I14" s="275">
        <f t="shared" si="9"/>
        <v>16</v>
      </c>
      <c r="J14" s="275">
        <f t="shared" si="9"/>
        <v>14</v>
      </c>
      <c r="K14" s="275">
        <f t="shared" si="9"/>
        <v>14</v>
      </c>
      <c r="L14" s="275">
        <f t="shared" si="9"/>
        <v>14</v>
      </c>
      <c r="M14" s="275">
        <f t="shared" si="9"/>
        <v>12</v>
      </c>
      <c r="N14" s="275">
        <f t="shared" si="9"/>
        <v>18</v>
      </c>
      <c r="O14" s="275">
        <f t="shared" si="9"/>
        <v>14</v>
      </c>
      <c r="P14" s="275">
        <f t="shared" si="9"/>
        <v>18</v>
      </c>
      <c r="Q14" s="275">
        <f>SUM(Q15:Q20,Q21,Q22)</f>
        <v>14</v>
      </c>
      <c r="R14" s="275">
        <f>SUM(R15:R20,R21,R22)</f>
        <v>7</v>
      </c>
      <c r="S14" s="275">
        <f>SUM(S15:S20,S21,S22)</f>
        <v>7</v>
      </c>
      <c r="T14" s="250"/>
      <c r="U14" s="252"/>
      <c r="V14" s="154"/>
      <c r="W14" s="121">
        <f t="shared" si="2"/>
        <v>206</v>
      </c>
      <c r="X14" s="215"/>
      <c r="Y14" s="215"/>
      <c r="Z14" s="275">
        <f>SUM(Z15:Z22)</f>
        <v>16</v>
      </c>
      <c r="AA14" s="275">
        <f aca="true" t="shared" si="10" ref="AA14:AG14">SUM(AA15:AA22)</f>
        <v>18</v>
      </c>
      <c r="AB14" s="275">
        <f t="shared" si="10"/>
        <v>16</v>
      </c>
      <c r="AC14" s="275">
        <f t="shared" si="10"/>
        <v>18</v>
      </c>
      <c r="AD14" s="275">
        <f t="shared" si="10"/>
        <v>18</v>
      </c>
      <c r="AE14" s="275">
        <f t="shared" si="10"/>
        <v>18</v>
      </c>
      <c r="AF14" s="275">
        <f t="shared" si="10"/>
        <v>20</v>
      </c>
      <c r="AG14" s="275">
        <f t="shared" si="10"/>
        <v>20</v>
      </c>
      <c r="AH14" s="275">
        <f>SUM(AH15:AH22)</f>
        <v>18</v>
      </c>
      <c r="AI14" s="259"/>
      <c r="AJ14" s="250"/>
      <c r="AK14" s="250"/>
      <c r="AL14" s="250"/>
      <c r="AM14" s="269"/>
      <c r="AN14" s="136">
        <f t="shared" si="3"/>
        <v>162</v>
      </c>
      <c r="AO14" s="215"/>
      <c r="AP14" s="215"/>
      <c r="AQ14" s="215"/>
      <c r="AR14" s="215"/>
      <c r="AS14" s="215"/>
      <c r="AT14" s="215"/>
      <c r="AU14" s="215"/>
      <c r="AV14" s="215"/>
      <c r="AW14" s="215"/>
      <c r="AX14" s="215"/>
      <c r="AY14" s="215"/>
      <c r="AZ14" s="215"/>
      <c r="BA14" s="215"/>
      <c r="BB14" s="215"/>
      <c r="BC14" s="215"/>
      <c r="BD14" s="215"/>
      <c r="BE14" s="215"/>
      <c r="BF14" s="215"/>
      <c r="BG14" s="215"/>
      <c r="BH14" s="276"/>
      <c r="BI14" s="219">
        <f t="shared" si="4"/>
        <v>368</v>
      </c>
    </row>
    <row r="15" spans="1:61" ht="12.75" customHeight="1">
      <c r="A15" s="455"/>
      <c r="B15" s="29" t="s">
        <v>132</v>
      </c>
      <c r="C15" s="214" t="s">
        <v>133</v>
      </c>
      <c r="D15" s="31" t="s">
        <v>30</v>
      </c>
      <c r="E15" s="114">
        <v>2</v>
      </c>
      <c r="F15" s="114">
        <v>4</v>
      </c>
      <c r="G15" s="114">
        <v>2</v>
      </c>
      <c r="H15" s="114">
        <v>4</v>
      </c>
      <c r="I15" s="114">
        <v>4</v>
      </c>
      <c r="J15" s="114">
        <v>2</v>
      </c>
      <c r="K15" s="114">
        <v>4</v>
      </c>
      <c r="L15" s="114">
        <v>2</v>
      </c>
      <c r="M15" s="114">
        <v>2</v>
      </c>
      <c r="N15" s="114">
        <v>4</v>
      </c>
      <c r="O15" s="114">
        <v>2</v>
      </c>
      <c r="P15" s="114">
        <v>4</v>
      </c>
      <c r="Q15" s="114">
        <v>4</v>
      </c>
      <c r="R15" s="381">
        <v>2</v>
      </c>
      <c r="S15" s="227">
        <v>2</v>
      </c>
      <c r="T15" s="250"/>
      <c r="U15" s="252"/>
      <c r="V15" s="116" t="s">
        <v>34</v>
      </c>
      <c r="W15" s="121">
        <f t="shared" si="2"/>
        <v>44</v>
      </c>
      <c r="X15" s="215"/>
      <c r="Y15" s="215"/>
      <c r="Z15" s="227"/>
      <c r="AA15" s="227"/>
      <c r="AB15" s="227"/>
      <c r="AC15" s="227"/>
      <c r="AD15" s="227"/>
      <c r="AE15" s="227"/>
      <c r="AF15" s="227"/>
      <c r="AG15" s="227"/>
      <c r="AH15" s="227"/>
      <c r="AI15" s="259"/>
      <c r="AJ15" s="250"/>
      <c r="AK15" s="250"/>
      <c r="AL15" s="250"/>
      <c r="AM15" s="269"/>
      <c r="AN15" s="136">
        <f t="shared" si="3"/>
        <v>0</v>
      </c>
      <c r="AO15" s="215"/>
      <c r="AP15" s="215"/>
      <c r="AQ15" s="215"/>
      <c r="AR15" s="215"/>
      <c r="AS15" s="215"/>
      <c r="AT15" s="215"/>
      <c r="AU15" s="215"/>
      <c r="AV15" s="215"/>
      <c r="AW15" s="215"/>
      <c r="AX15" s="215"/>
      <c r="AY15" s="215"/>
      <c r="AZ15" s="215"/>
      <c r="BA15" s="215"/>
      <c r="BB15" s="215"/>
      <c r="BC15" s="215"/>
      <c r="BD15" s="215"/>
      <c r="BE15" s="215"/>
      <c r="BF15" s="215"/>
      <c r="BG15" s="215"/>
      <c r="BH15" s="276"/>
      <c r="BI15" s="219">
        <f t="shared" si="4"/>
        <v>44</v>
      </c>
    </row>
    <row r="16" spans="1:61" ht="27.75" customHeight="1">
      <c r="A16" s="455"/>
      <c r="B16" s="29" t="s">
        <v>134</v>
      </c>
      <c r="C16" s="214" t="s">
        <v>135</v>
      </c>
      <c r="D16" s="31" t="s">
        <v>30</v>
      </c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381"/>
      <c r="S16" s="227"/>
      <c r="T16" s="250"/>
      <c r="U16" s="252"/>
      <c r="V16" s="116"/>
      <c r="W16" s="121">
        <f t="shared" si="2"/>
        <v>0</v>
      </c>
      <c r="X16" s="215"/>
      <c r="Y16" s="215"/>
      <c r="Z16" s="381">
        <v>6</v>
      </c>
      <c r="AA16" s="381">
        <v>6</v>
      </c>
      <c r="AB16" s="381">
        <v>6</v>
      </c>
      <c r="AC16" s="381">
        <v>6</v>
      </c>
      <c r="AD16" s="381">
        <v>6</v>
      </c>
      <c r="AE16" s="381">
        <v>6</v>
      </c>
      <c r="AF16" s="381">
        <v>8</v>
      </c>
      <c r="AG16" s="381">
        <v>8</v>
      </c>
      <c r="AH16" s="381">
        <v>8</v>
      </c>
      <c r="AI16" s="259"/>
      <c r="AJ16" s="250"/>
      <c r="AK16" s="250"/>
      <c r="AL16" s="250"/>
      <c r="AM16" s="269" t="s">
        <v>34</v>
      </c>
      <c r="AN16" s="136">
        <f>SUM(Y16:AJ16,AK16:AL16)</f>
        <v>60</v>
      </c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76"/>
      <c r="BI16" s="219">
        <f t="shared" si="4"/>
        <v>60</v>
      </c>
    </row>
    <row r="17" spans="1:61" ht="30" customHeight="1">
      <c r="A17" s="455"/>
      <c r="B17" s="29" t="s">
        <v>106</v>
      </c>
      <c r="C17" s="214" t="s">
        <v>136</v>
      </c>
      <c r="D17" s="31" t="s">
        <v>30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381"/>
      <c r="S17" s="227"/>
      <c r="T17" s="250"/>
      <c r="U17" s="252"/>
      <c r="V17" s="116"/>
      <c r="W17" s="121">
        <f t="shared" si="2"/>
        <v>0</v>
      </c>
      <c r="X17" s="215"/>
      <c r="Y17" s="215"/>
      <c r="Z17" s="381">
        <v>6</v>
      </c>
      <c r="AA17" s="381">
        <v>6</v>
      </c>
      <c r="AB17" s="381">
        <v>6</v>
      </c>
      <c r="AC17" s="381">
        <v>6</v>
      </c>
      <c r="AD17" s="381">
        <v>6</v>
      </c>
      <c r="AE17" s="381">
        <v>6</v>
      </c>
      <c r="AF17" s="381">
        <v>6</v>
      </c>
      <c r="AG17" s="381">
        <v>6</v>
      </c>
      <c r="AH17" s="381">
        <v>6</v>
      </c>
      <c r="AI17" s="259"/>
      <c r="AJ17" s="250"/>
      <c r="AK17" s="250"/>
      <c r="AL17" s="250"/>
      <c r="AM17" s="269" t="s">
        <v>97</v>
      </c>
      <c r="AN17" s="136">
        <f t="shared" si="3"/>
        <v>54</v>
      </c>
      <c r="AO17" s="215"/>
      <c r="AP17" s="215"/>
      <c r="AQ17" s="215"/>
      <c r="AR17" s="215"/>
      <c r="AS17" s="215"/>
      <c r="AT17" s="215"/>
      <c r="AU17" s="215"/>
      <c r="AV17" s="215"/>
      <c r="AW17" s="215"/>
      <c r="AX17" s="215"/>
      <c r="AY17" s="215"/>
      <c r="AZ17" s="215"/>
      <c r="BA17" s="215"/>
      <c r="BB17" s="215"/>
      <c r="BC17" s="215"/>
      <c r="BD17" s="215"/>
      <c r="BE17" s="215"/>
      <c r="BF17" s="215"/>
      <c r="BG17" s="215"/>
      <c r="BH17" s="276"/>
      <c r="BI17" s="219">
        <f t="shared" si="4"/>
        <v>54</v>
      </c>
    </row>
    <row r="18" spans="1:61" ht="12.75" customHeight="1">
      <c r="A18" s="455"/>
      <c r="B18" s="29" t="s">
        <v>137</v>
      </c>
      <c r="C18" s="214" t="s">
        <v>138</v>
      </c>
      <c r="D18" s="31" t="s">
        <v>30</v>
      </c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381"/>
      <c r="S18" s="227"/>
      <c r="T18" s="250"/>
      <c r="U18" s="252"/>
      <c r="V18" s="116"/>
      <c r="W18" s="121">
        <f t="shared" si="2"/>
        <v>0</v>
      </c>
      <c r="X18" s="215"/>
      <c r="Y18" s="215"/>
      <c r="Z18" s="381">
        <v>4</v>
      </c>
      <c r="AA18" s="381">
        <v>6</v>
      </c>
      <c r="AB18" s="381">
        <v>4</v>
      </c>
      <c r="AC18" s="381">
        <v>6</v>
      </c>
      <c r="AD18" s="381">
        <v>6</v>
      </c>
      <c r="AE18" s="381">
        <v>6</v>
      </c>
      <c r="AF18" s="381">
        <v>6</v>
      </c>
      <c r="AG18" s="381">
        <v>6</v>
      </c>
      <c r="AH18" s="381">
        <v>4</v>
      </c>
      <c r="AI18" s="259"/>
      <c r="AJ18" s="250"/>
      <c r="AK18" s="250"/>
      <c r="AL18" s="250"/>
      <c r="AM18" s="269" t="s">
        <v>97</v>
      </c>
      <c r="AN18" s="136">
        <f t="shared" si="3"/>
        <v>48</v>
      </c>
      <c r="AO18" s="215"/>
      <c r="AP18" s="215"/>
      <c r="AQ18" s="215"/>
      <c r="AR18" s="215"/>
      <c r="AS18" s="215"/>
      <c r="AT18" s="215"/>
      <c r="AU18" s="215"/>
      <c r="AV18" s="215"/>
      <c r="AW18" s="215"/>
      <c r="AX18" s="215"/>
      <c r="AY18" s="215"/>
      <c r="AZ18" s="215"/>
      <c r="BA18" s="215"/>
      <c r="BB18" s="215"/>
      <c r="BC18" s="215"/>
      <c r="BD18" s="215"/>
      <c r="BE18" s="215"/>
      <c r="BF18" s="215"/>
      <c r="BG18" s="215"/>
      <c r="BH18" s="276"/>
      <c r="BI18" s="219">
        <f t="shared" si="4"/>
        <v>48</v>
      </c>
    </row>
    <row r="19" spans="1:61" ht="39" customHeight="1">
      <c r="A19" s="455"/>
      <c r="B19" s="29" t="s">
        <v>139</v>
      </c>
      <c r="C19" s="214" t="s">
        <v>140</v>
      </c>
      <c r="D19" s="31" t="s">
        <v>30</v>
      </c>
      <c r="E19" s="114">
        <v>2</v>
      </c>
      <c r="F19" s="114">
        <v>4</v>
      </c>
      <c r="G19" s="114">
        <v>4</v>
      </c>
      <c r="H19" s="114">
        <v>2</v>
      </c>
      <c r="I19" s="114">
        <v>4</v>
      </c>
      <c r="J19" s="114">
        <v>4</v>
      </c>
      <c r="K19" s="114">
        <v>2</v>
      </c>
      <c r="L19" s="114">
        <v>4</v>
      </c>
      <c r="M19" s="114">
        <v>2</v>
      </c>
      <c r="N19" s="114">
        <v>4</v>
      </c>
      <c r="O19" s="114">
        <v>4</v>
      </c>
      <c r="P19" s="114">
        <v>4</v>
      </c>
      <c r="Q19" s="114">
        <v>2</v>
      </c>
      <c r="R19" s="381">
        <v>2</v>
      </c>
      <c r="S19" s="227">
        <v>2</v>
      </c>
      <c r="T19" s="250"/>
      <c r="U19" s="252"/>
      <c r="V19" s="116" t="s">
        <v>34</v>
      </c>
      <c r="W19" s="121">
        <f t="shared" si="2"/>
        <v>46</v>
      </c>
      <c r="X19" s="215"/>
      <c r="Y19" s="215"/>
      <c r="Z19" s="381"/>
      <c r="AA19" s="381"/>
      <c r="AB19" s="381"/>
      <c r="AC19" s="381"/>
      <c r="AD19" s="381"/>
      <c r="AE19" s="381"/>
      <c r="AF19" s="381"/>
      <c r="AG19" s="381"/>
      <c r="AH19" s="381"/>
      <c r="AI19" s="259"/>
      <c r="AJ19" s="250"/>
      <c r="AK19" s="250"/>
      <c r="AL19" s="250"/>
      <c r="AM19" s="269"/>
      <c r="AN19" s="136">
        <f t="shared" si="3"/>
        <v>0</v>
      </c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5"/>
      <c r="AZ19" s="215"/>
      <c r="BA19" s="215"/>
      <c r="BB19" s="215"/>
      <c r="BC19" s="215"/>
      <c r="BD19" s="215"/>
      <c r="BE19" s="215"/>
      <c r="BF19" s="215"/>
      <c r="BG19" s="215"/>
      <c r="BH19" s="276"/>
      <c r="BI19" s="219">
        <f t="shared" si="4"/>
        <v>46</v>
      </c>
    </row>
    <row r="20" spans="1:61" ht="16.5" customHeight="1">
      <c r="A20" s="455"/>
      <c r="B20" s="29" t="s">
        <v>141</v>
      </c>
      <c r="C20" s="214" t="s">
        <v>142</v>
      </c>
      <c r="D20" s="31" t="s">
        <v>30</v>
      </c>
      <c r="E20" s="114">
        <v>2</v>
      </c>
      <c r="F20" s="114">
        <v>4</v>
      </c>
      <c r="G20" s="114">
        <v>2</v>
      </c>
      <c r="H20" s="114">
        <v>2</v>
      </c>
      <c r="I20" s="114">
        <v>2</v>
      </c>
      <c r="J20" s="114">
        <v>2</v>
      </c>
      <c r="K20" s="114">
        <v>2</v>
      </c>
      <c r="L20" s="114">
        <v>2</v>
      </c>
      <c r="M20" s="114">
        <v>2</v>
      </c>
      <c r="N20" s="114">
        <v>4</v>
      </c>
      <c r="O20" s="114">
        <v>2</v>
      </c>
      <c r="P20" s="114">
        <v>4</v>
      </c>
      <c r="Q20" s="114">
        <v>4</v>
      </c>
      <c r="R20" s="256">
        <v>1</v>
      </c>
      <c r="S20" s="119">
        <v>1</v>
      </c>
      <c r="T20" s="258"/>
      <c r="U20" s="252"/>
      <c r="V20" s="116" t="s">
        <v>38</v>
      </c>
      <c r="W20" s="121">
        <f t="shared" si="2"/>
        <v>36</v>
      </c>
      <c r="X20" s="215"/>
      <c r="Y20" s="215"/>
      <c r="Z20" s="231"/>
      <c r="AA20" s="231"/>
      <c r="AB20" s="231"/>
      <c r="AC20" s="231"/>
      <c r="AD20" s="231"/>
      <c r="AE20" s="231"/>
      <c r="AF20" s="231"/>
      <c r="AG20" s="313"/>
      <c r="AH20" s="313"/>
      <c r="AI20" s="259"/>
      <c r="AJ20" s="277"/>
      <c r="AK20" s="260"/>
      <c r="AL20" s="252"/>
      <c r="AM20" s="253"/>
      <c r="AN20" s="136">
        <f>SUM(Y20:AJ20,AK20:AL20)</f>
        <v>0</v>
      </c>
      <c r="AO20" s="262"/>
      <c r="AP20" s="262"/>
      <c r="AQ20" s="262"/>
      <c r="AR20" s="262"/>
      <c r="AS20" s="263"/>
      <c r="AT20" s="263"/>
      <c r="AU20" s="263"/>
      <c r="AV20" s="263"/>
      <c r="AW20" s="264"/>
      <c r="AX20" s="264"/>
      <c r="AY20" s="217"/>
      <c r="AZ20" s="217"/>
      <c r="BA20" s="217"/>
      <c r="BB20" s="217"/>
      <c r="BC20" s="217"/>
      <c r="BD20" s="217"/>
      <c r="BE20" s="217"/>
      <c r="BF20" s="217"/>
      <c r="BG20" s="217"/>
      <c r="BH20" s="218"/>
      <c r="BI20" s="219">
        <f t="shared" si="4"/>
        <v>36</v>
      </c>
    </row>
    <row r="21" spans="1:61" ht="14.25" customHeight="1">
      <c r="A21" s="455"/>
      <c r="B21" s="29" t="s">
        <v>143</v>
      </c>
      <c r="C21" s="214" t="s">
        <v>144</v>
      </c>
      <c r="D21" s="31" t="s">
        <v>30</v>
      </c>
      <c r="E21" s="114">
        <v>4</v>
      </c>
      <c r="F21" s="114">
        <v>4</v>
      </c>
      <c r="G21" s="114">
        <v>4</v>
      </c>
      <c r="H21" s="114">
        <v>4</v>
      </c>
      <c r="I21" s="114">
        <v>4</v>
      </c>
      <c r="J21" s="114">
        <v>4</v>
      </c>
      <c r="K21" s="114">
        <v>4</v>
      </c>
      <c r="L21" s="114">
        <v>4</v>
      </c>
      <c r="M21" s="114">
        <v>2</v>
      </c>
      <c r="N21" s="114">
        <v>2</v>
      </c>
      <c r="O21" s="114">
        <v>2</v>
      </c>
      <c r="P21" s="114">
        <v>2</v>
      </c>
      <c r="Q21" s="114">
        <v>2</v>
      </c>
      <c r="R21" s="216">
        <v>1</v>
      </c>
      <c r="S21" s="216">
        <v>1</v>
      </c>
      <c r="T21" s="265"/>
      <c r="U21" s="252"/>
      <c r="V21" s="116" t="s">
        <v>38</v>
      </c>
      <c r="W21" s="121">
        <f t="shared" si="2"/>
        <v>44</v>
      </c>
      <c r="X21" s="215"/>
      <c r="Y21" s="215"/>
      <c r="Z21" s="231"/>
      <c r="AA21" s="231"/>
      <c r="AB21" s="231"/>
      <c r="AC21" s="231"/>
      <c r="AD21" s="231"/>
      <c r="AE21" s="231"/>
      <c r="AF21" s="231"/>
      <c r="AG21" s="313"/>
      <c r="AH21" s="313"/>
      <c r="AI21" s="259"/>
      <c r="AJ21" s="277"/>
      <c r="AK21" s="260"/>
      <c r="AL21" s="260"/>
      <c r="AM21" s="261"/>
      <c r="AN21" s="136">
        <f>SUM(Y21:AJ21,AK21:AL21)</f>
        <v>0</v>
      </c>
      <c r="AO21" s="262"/>
      <c r="AP21" s="262"/>
      <c r="AQ21" s="262"/>
      <c r="AR21" s="262"/>
      <c r="AS21" s="263"/>
      <c r="AT21" s="263"/>
      <c r="AU21" s="263"/>
      <c r="AV21" s="263"/>
      <c r="AW21" s="264"/>
      <c r="AX21" s="264"/>
      <c r="AY21" s="217"/>
      <c r="AZ21" s="217"/>
      <c r="BA21" s="217"/>
      <c r="BB21" s="217"/>
      <c r="BC21" s="217"/>
      <c r="BD21" s="217"/>
      <c r="BE21" s="217"/>
      <c r="BF21" s="217"/>
      <c r="BG21" s="217"/>
      <c r="BH21" s="218"/>
      <c r="BI21" s="219">
        <f>SUM(W21,AN21)</f>
        <v>44</v>
      </c>
    </row>
    <row r="22" spans="1:61" ht="19.5" customHeight="1">
      <c r="A22" s="455"/>
      <c r="B22" s="29" t="s">
        <v>145</v>
      </c>
      <c r="C22" s="214" t="s">
        <v>146</v>
      </c>
      <c r="D22" s="31" t="s">
        <v>30</v>
      </c>
      <c r="E22" s="114">
        <v>2</v>
      </c>
      <c r="F22" s="114">
        <v>2</v>
      </c>
      <c r="G22" s="114">
        <v>2</v>
      </c>
      <c r="H22" s="114">
        <v>2</v>
      </c>
      <c r="I22" s="114">
        <v>2</v>
      </c>
      <c r="J22" s="114">
        <v>2</v>
      </c>
      <c r="K22" s="114">
        <v>2</v>
      </c>
      <c r="L22" s="114">
        <v>2</v>
      </c>
      <c r="M22" s="114">
        <v>4</v>
      </c>
      <c r="N22" s="114">
        <v>4</v>
      </c>
      <c r="O22" s="114">
        <v>4</v>
      </c>
      <c r="P22" s="114">
        <v>4</v>
      </c>
      <c r="Q22" s="114">
        <v>2</v>
      </c>
      <c r="R22" s="216">
        <v>1</v>
      </c>
      <c r="S22" s="216">
        <v>1</v>
      </c>
      <c r="T22" s="265"/>
      <c r="U22" s="252"/>
      <c r="V22" s="116" t="s">
        <v>47</v>
      </c>
      <c r="W22" s="121">
        <f t="shared" si="2"/>
        <v>36</v>
      </c>
      <c r="X22" s="215"/>
      <c r="Y22" s="215"/>
      <c r="Z22" s="231"/>
      <c r="AA22" s="231"/>
      <c r="AB22" s="231"/>
      <c r="AC22" s="231"/>
      <c r="AD22" s="231"/>
      <c r="AE22" s="231"/>
      <c r="AF22" s="231"/>
      <c r="AG22" s="313"/>
      <c r="AH22" s="313"/>
      <c r="AI22" s="259"/>
      <c r="AJ22" s="277"/>
      <c r="AK22" s="260"/>
      <c r="AL22" s="260"/>
      <c r="AM22" s="261"/>
      <c r="AN22" s="136">
        <f>SUM(Y22:AJ22,AK22:AL22)</f>
        <v>0</v>
      </c>
      <c r="AO22" s="262"/>
      <c r="AP22" s="262"/>
      <c r="AQ22" s="262"/>
      <c r="AR22" s="262"/>
      <c r="AS22" s="263"/>
      <c r="AT22" s="263"/>
      <c r="AU22" s="263"/>
      <c r="AV22" s="263"/>
      <c r="AW22" s="264"/>
      <c r="AX22" s="264"/>
      <c r="AY22" s="217"/>
      <c r="AZ22" s="217"/>
      <c r="BA22" s="217"/>
      <c r="BB22" s="217"/>
      <c r="BC22" s="217"/>
      <c r="BD22" s="217"/>
      <c r="BE22" s="217"/>
      <c r="BF22" s="217"/>
      <c r="BG22" s="217"/>
      <c r="BH22" s="218"/>
      <c r="BI22" s="219">
        <f aca="true" t="shared" si="11" ref="BI22:BI42">SUM(W22,AN22)</f>
        <v>36</v>
      </c>
    </row>
    <row r="23" spans="1:61" ht="35.25" customHeight="1">
      <c r="A23" s="456"/>
      <c r="B23" s="380" t="s">
        <v>107</v>
      </c>
      <c r="C23" s="380" t="s">
        <v>108</v>
      </c>
      <c r="D23" s="379" t="s">
        <v>30</v>
      </c>
      <c r="E23" s="275">
        <f>SUM(E24,E30)</f>
        <v>18</v>
      </c>
      <c r="F23" s="275">
        <f aca="true" t="shared" si="12" ref="F23:U23">SUM(F24,F30)</f>
        <v>12</v>
      </c>
      <c r="G23" s="275">
        <f t="shared" si="12"/>
        <v>16</v>
      </c>
      <c r="H23" s="275">
        <f t="shared" si="12"/>
        <v>16</v>
      </c>
      <c r="I23" s="275">
        <f t="shared" si="12"/>
        <v>14</v>
      </c>
      <c r="J23" s="275">
        <f t="shared" si="12"/>
        <v>16</v>
      </c>
      <c r="K23" s="275">
        <f t="shared" si="12"/>
        <v>16</v>
      </c>
      <c r="L23" s="275">
        <f t="shared" si="12"/>
        <v>16</v>
      </c>
      <c r="M23" s="275">
        <f t="shared" si="12"/>
        <v>18</v>
      </c>
      <c r="N23" s="275">
        <f t="shared" si="12"/>
        <v>12</v>
      </c>
      <c r="O23" s="275">
        <f t="shared" si="12"/>
        <v>16</v>
      </c>
      <c r="P23" s="275">
        <f t="shared" si="12"/>
        <v>10</v>
      </c>
      <c r="Q23" s="275">
        <f t="shared" si="12"/>
        <v>14</v>
      </c>
      <c r="R23" s="275">
        <f t="shared" si="12"/>
        <v>26</v>
      </c>
      <c r="S23" s="275">
        <f t="shared" si="12"/>
        <v>26</v>
      </c>
      <c r="T23" s="275">
        <f t="shared" si="12"/>
        <v>36</v>
      </c>
      <c r="U23" s="275">
        <f t="shared" si="12"/>
        <v>36</v>
      </c>
      <c r="V23" s="116"/>
      <c r="W23" s="121">
        <f>SUM(E23:U23)</f>
        <v>318</v>
      </c>
      <c r="X23" s="215"/>
      <c r="Y23" s="215"/>
      <c r="Z23" s="275">
        <f>SUM(Z24,Z30)</f>
        <v>16</v>
      </c>
      <c r="AA23" s="275">
        <f aca="true" t="shared" si="13" ref="AA23:AL23">SUM(AA24,AA30)</f>
        <v>14</v>
      </c>
      <c r="AB23" s="275">
        <f t="shared" si="13"/>
        <v>16</v>
      </c>
      <c r="AC23" s="275">
        <f t="shared" si="13"/>
        <v>14</v>
      </c>
      <c r="AD23" s="275">
        <f t="shared" si="13"/>
        <v>14</v>
      </c>
      <c r="AE23" s="275">
        <f t="shared" si="13"/>
        <v>14</v>
      </c>
      <c r="AF23" s="275">
        <f t="shared" si="13"/>
        <v>12</v>
      </c>
      <c r="AG23" s="275">
        <f t="shared" si="13"/>
        <v>12</v>
      </c>
      <c r="AH23" s="275">
        <f t="shared" si="13"/>
        <v>14</v>
      </c>
      <c r="AI23" s="275">
        <f t="shared" si="13"/>
        <v>36</v>
      </c>
      <c r="AJ23" s="275">
        <f t="shared" si="13"/>
        <v>36</v>
      </c>
      <c r="AK23" s="275">
        <f t="shared" si="13"/>
        <v>36</v>
      </c>
      <c r="AL23" s="275">
        <f t="shared" si="13"/>
        <v>36</v>
      </c>
      <c r="AM23" s="269"/>
      <c r="AN23" s="136">
        <v>270</v>
      </c>
      <c r="AO23" s="215"/>
      <c r="AP23" s="215"/>
      <c r="AQ23" s="215"/>
      <c r="AR23" s="215"/>
      <c r="AS23" s="215"/>
      <c r="AT23" s="215"/>
      <c r="AU23" s="215"/>
      <c r="AV23" s="215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76"/>
      <c r="BI23" s="219">
        <f t="shared" si="11"/>
        <v>588</v>
      </c>
    </row>
    <row r="24" spans="1:61" ht="45" customHeight="1">
      <c r="A24" s="455"/>
      <c r="B24" s="225" t="s">
        <v>147</v>
      </c>
      <c r="C24" s="226" t="s">
        <v>148</v>
      </c>
      <c r="D24" s="195" t="s">
        <v>30</v>
      </c>
      <c r="E24" s="49">
        <v>2</v>
      </c>
      <c r="F24" s="49">
        <v>2</v>
      </c>
      <c r="G24" s="49">
        <v>2</v>
      </c>
      <c r="H24" s="49">
        <v>4</v>
      </c>
      <c r="I24" s="49">
        <f aca="true" t="shared" si="14" ref="I24:U24">SUM(I25,I27,I29)</f>
        <v>2</v>
      </c>
      <c r="J24" s="49">
        <f t="shared" si="14"/>
        <v>2</v>
      </c>
      <c r="K24" s="49">
        <f t="shared" si="14"/>
        <v>2</v>
      </c>
      <c r="L24" s="49">
        <v>2</v>
      </c>
      <c r="M24" s="49">
        <v>2</v>
      </c>
      <c r="N24" s="49">
        <v>2</v>
      </c>
      <c r="O24" s="49">
        <f t="shared" si="14"/>
        <v>4</v>
      </c>
      <c r="P24" s="49">
        <f t="shared" si="14"/>
        <v>4</v>
      </c>
      <c r="Q24" s="49">
        <v>2</v>
      </c>
      <c r="R24" s="49">
        <v>8</v>
      </c>
      <c r="S24" s="317">
        <v>6</v>
      </c>
      <c r="T24" s="257">
        <f t="shared" si="14"/>
        <v>36</v>
      </c>
      <c r="U24" s="257">
        <f t="shared" si="14"/>
        <v>0</v>
      </c>
      <c r="V24" s="116"/>
      <c r="W24" s="121">
        <f t="shared" si="2"/>
        <v>82</v>
      </c>
      <c r="X24" s="224"/>
      <c r="Y24" s="224"/>
      <c r="Z24" s="278">
        <f>SUM(Z25:Z29)</f>
        <v>8</v>
      </c>
      <c r="AA24" s="278">
        <f aca="true" t="shared" si="15" ref="AA24:AL24">SUM(AA25:AA29)</f>
        <v>6</v>
      </c>
      <c r="AB24" s="278">
        <f t="shared" si="15"/>
        <v>8</v>
      </c>
      <c r="AC24" s="278">
        <f t="shared" si="15"/>
        <v>6</v>
      </c>
      <c r="AD24" s="278">
        <f t="shared" si="15"/>
        <v>6</v>
      </c>
      <c r="AE24" s="278">
        <f t="shared" si="15"/>
        <v>6</v>
      </c>
      <c r="AF24" s="278">
        <f t="shared" si="15"/>
        <v>6</v>
      </c>
      <c r="AG24" s="278">
        <f t="shared" si="15"/>
        <v>6</v>
      </c>
      <c r="AH24" s="278">
        <f t="shared" si="15"/>
        <v>6</v>
      </c>
      <c r="AI24" s="259">
        <f t="shared" si="15"/>
        <v>36</v>
      </c>
      <c r="AJ24" s="259">
        <f t="shared" si="15"/>
        <v>36</v>
      </c>
      <c r="AK24" s="259">
        <f t="shared" si="15"/>
        <v>0</v>
      </c>
      <c r="AL24" s="259">
        <f t="shared" si="15"/>
        <v>0</v>
      </c>
      <c r="AM24" s="269"/>
      <c r="AN24" s="136">
        <f>SUM(Y24:AJ24,AK24:AL24)</f>
        <v>130</v>
      </c>
      <c r="AO24" s="279"/>
      <c r="AP24" s="279"/>
      <c r="AQ24" s="279"/>
      <c r="AR24" s="279"/>
      <c r="AS24" s="280"/>
      <c r="AT24" s="280"/>
      <c r="AU24" s="280"/>
      <c r="AV24" s="280"/>
      <c r="AW24" s="281"/>
      <c r="AX24" s="281"/>
      <c r="AY24" s="228"/>
      <c r="AZ24" s="228"/>
      <c r="BA24" s="228"/>
      <c r="BB24" s="228"/>
      <c r="BC24" s="228"/>
      <c r="BD24" s="228"/>
      <c r="BE24" s="228"/>
      <c r="BF24" s="228"/>
      <c r="BG24" s="228"/>
      <c r="BH24" s="229"/>
      <c r="BI24" s="219">
        <f t="shared" si="11"/>
        <v>212</v>
      </c>
    </row>
    <row r="25" spans="1:61" ht="52.5" customHeight="1" thickBot="1">
      <c r="A25" s="455"/>
      <c r="B25" s="29" t="s">
        <v>113</v>
      </c>
      <c r="C25" s="30" t="s">
        <v>114</v>
      </c>
      <c r="D25" s="31" t="s">
        <v>30</v>
      </c>
      <c r="E25" s="114">
        <v>2</v>
      </c>
      <c r="F25" s="114">
        <v>2</v>
      </c>
      <c r="G25" s="114">
        <v>2</v>
      </c>
      <c r="H25" s="114">
        <v>4</v>
      </c>
      <c r="I25" s="114">
        <v>2</v>
      </c>
      <c r="J25" s="114">
        <v>2</v>
      </c>
      <c r="K25" s="114">
        <v>2</v>
      </c>
      <c r="L25" s="114">
        <v>2</v>
      </c>
      <c r="M25" s="114">
        <v>2</v>
      </c>
      <c r="N25" s="114">
        <v>2</v>
      </c>
      <c r="O25" s="114">
        <v>4</v>
      </c>
      <c r="P25" s="114">
        <v>4</v>
      </c>
      <c r="Q25" s="114">
        <v>2</v>
      </c>
      <c r="R25" s="282">
        <v>2</v>
      </c>
      <c r="S25" s="425">
        <v>2</v>
      </c>
      <c r="T25" s="283"/>
      <c r="U25" s="284"/>
      <c r="V25" s="173" t="s">
        <v>33</v>
      </c>
      <c r="W25" s="121">
        <f t="shared" si="2"/>
        <v>36</v>
      </c>
      <c r="X25" s="285"/>
      <c r="Y25" s="285"/>
      <c r="Z25" s="384">
        <v>8</v>
      </c>
      <c r="AA25" s="384">
        <v>6</v>
      </c>
      <c r="AB25" s="384">
        <v>8</v>
      </c>
      <c r="AC25" s="384">
        <v>6</v>
      </c>
      <c r="AD25" s="384">
        <v>6</v>
      </c>
      <c r="AE25" s="384">
        <v>6</v>
      </c>
      <c r="AF25" s="384">
        <v>6</v>
      </c>
      <c r="AG25" s="385">
        <v>6</v>
      </c>
      <c r="AH25" s="392">
        <v>6</v>
      </c>
      <c r="AI25" s="295"/>
      <c r="AJ25" s="387"/>
      <c r="AK25" s="286"/>
      <c r="AL25" s="286"/>
      <c r="AM25" s="386" t="s">
        <v>34</v>
      </c>
      <c r="AN25" s="136">
        <f>SUM(Y25:AJ25,AK25:AL25)</f>
        <v>58</v>
      </c>
      <c r="AO25" s="287"/>
      <c r="AP25" s="287"/>
      <c r="AQ25" s="287"/>
      <c r="AR25" s="287"/>
      <c r="AS25" s="288"/>
      <c r="AT25" s="288"/>
      <c r="AU25" s="288"/>
      <c r="AV25" s="288"/>
      <c r="AW25" s="289"/>
      <c r="AX25" s="289"/>
      <c r="AY25" s="290"/>
      <c r="AZ25" s="290"/>
      <c r="BA25" s="290"/>
      <c r="BB25" s="290"/>
      <c r="BC25" s="290"/>
      <c r="BD25" s="290"/>
      <c r="BE25" s="290"/>
      <c r="BF25" s="290"/>
      <c r="BG25" s="290"/>
      <c r="BH25" s="291"/>
      <c r="BI25" s="219">
        <f t="shared" si="11"/>
        <v>94</v>
      </c>
    </row>
    <row r="26" spans="1:61" ht="52.5" customHeight="1" thickBot="1">
      <c r="A26" s="455"/>
      <c r="B26" s="421" t="s">
        <v>119</v>
      </c>
      <c r="C26" s="422" t="s">
        <v>205</v>
      </c>
      <c r="D26" s="31" t="s">
        <v>30</v>
      </c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282"/>
      <c r="S26" s="425"/>
      <c r="T26" s="283">
        <v>36</v>
      </c>
      <c r="U26" s="284"/>
      <c r="V26" s="173"/>
      <c r="W26" s="121">
        <f t="shared" si="2"/>
        <v>36</v>
      </c>
      <c r="X26" s="285"/>
      <c r="Y26" s="285"/>
      <c r="Z26" s="384"/>
      <c r="AA26" s="384"/>
      <c r="AB26" s="384"/>
      <c r="AC26" s="384"/>
      <c r="AD26" s="384"/>
      <c r="AE26" s="384"/>
      <c r="AF26" s="384"/>
      <c r="AG26" s="385"/>
      <c r="AH26" s="392"/>
      <c r="AI26" s="295"/>
      <c r="AJ26" s="387"/>
      <c r="AK26" s="286"/>
      <c r="AL26" s="286"/>
      <c r="AM26" s="386" t="s">
        <v>38</v>
      </c>
      <c r="AN26" s="136">
        <v>36</v>
      </c>
      <c r="AO26" s="287"/>
      <c r="AP26" s="287"/>
      <c r="AQ26" s="287"/>
      <c r="AR26" s="287"/>
      <c r="AS26" s="288"/>
      <c r="AT26" s="288"/>
      <c r="AU26" s="288"/>
      <c r="AV26" s="288"/>
      <c r="AW26" s="289"/>
      <c r="AX26" s="289"/>
      <c r="AY26" s="290"/>
      <c r="AZ26" s="290"/>
      <c r="BA26" s="290"/>
      <c r="BB26" s="290"/>
      <c r="BC26" s="290"/>
      <c r="BD26" s="290"/>
      <c r="BE26" s="290"/>
      <c r="BF26" s="290"/>
      <c r="BG26" s="290"/>
      <c r="BH26" s="291"/>
      <c r="BI26" s="219">
        <v>72</v>
      </c>
    </row>
    <row r="27" spans="1:61" ht="50.25" customHeight="1" thickBot="1">
      <c r="A27" s="455"/>
      <c r="B27" s="29" t="s">
        <v>149</v>
      </c>
      <c r="C27" s="214" t="s">
        <v>150</v>
      </c>
      <c r="D27" s="31" t="s">
        <v>30</v>
      </c>
      <c r="E27" s="230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401"/>
      <c r="S27" s="426"/>
      <c r="T27" s="292">
        <v>36</v>
      </c>
      <c r="U27" s="292"/>
      <c r="V27" s="116" t="s">
        <v>33</v>
      </c>
      <c r="W27" s="121">
        <f t="shared" si="2"/>
        <v>36</v>
      </c>
      <c r="X27" s="293"/>
      <c r="Y27" s="293"/>
      <c r="Z27" s="294"/>
      <c r="AA27" s="294"/>
      <c r="AB27" s="294"/>
      <c r="AC27" s="294"/>
      <c r="AD27" s="294"/>
      <c r="AE27" s="294"/>
      <c r="AF27" s="294"/>
      <c r="AG27" s="382"/>
      <c r="AH27" s="382"/>
      <c r="AI27" s="387"/>
      <c r="AJ27" s="295"/>
      <c r="AK27" s="292"/>
      <c r="AL27" s="292"/>
      <c r="AM27" s="296"/>
      <c r="AN27" s="136">
        <v>0</v>
      </c>
      <c r="AO27" s="297"/>
      <c r="AP27" s="297"/>
      <c r="AQ27" s="297"/>
      <c r="AR27" s="297"/>
      <c r="AS27" s="298"/>
      <c r="AT27" s="298"/>
      <c r="AU27" s="298"/>
      <c r="AV27" s="298"/>
      <c r="AW27" s="299"/>
      <c r="AX27" s="299"/>
      <c r="AY27" s="300"/>
      <c r="AZ27" s="300"/>
      <c r="BA27" s="300"/>
      <c r="BB27" s="300"/>
      <c r="BC27" s="300"/>
      <c r="BD27" s="300"/>
      <c r="BE27" s="300"/>
      <c r="BF27" s="300"/>
      <c r="BG27" s="300"/>
      <c r="BH27" s="301"/>
      <c r="BI27" s="219">
        <f t="shared" si="11"/>
        <v>36</v>
      </c>
    </row>
    <row r="28" spans="1:61" ht="50.25" customHeight="1" thickBot="1">
      <c r="A28" s="455"/>
      <c r="B28" s="29" t="s">
        <v>193</v>
      </c>
      <c r="C28" s="214" t="s">
        <v>151</v>
      </c>
      <c r="D28" s="31" t="s">
        <v>30</v>
      </c>
      <c r="E28" s="230"/>
      <c r="F28" s="231"/>
      <c r="G28" s="231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401"/>
      <c r="S28" s="426"/>
      <c r="T28" s="292"/>
      <c r="U28" s="292"/>
      <c r="V28" s="116"/>
      <c r="W28" s="121">
        <f t="shared" si="2"/>
        <v>0</v>
      </c>
      <c r="X28" s="293"/>
      <c r="Y28" s="293"/>
      <c r="Z28" s="294"/>
      <c r="AA28" s="294"/>
      <c r="AB28" s="294"/>
      <c r="AC28" s="294"/>
      <c r="AD28" s="294"/>
      <c r="AE28" s="294"/>
      <c r="AF28" s="294"/>
      <c r="AG28" s="382"/>
      <c r="AH28" s="382"/>
      <c r="AI28" s="387">
        <v>36</v>
      </c>
      <c r="AJ28" s="302"/>
      <c r="AK28" s="303"/>
      <c r="AL28" s="292"/>
      <c r="AM28" s="304" t="s">
        <v>33</v>
      </c>
      <c r="AN28" s="136">
        <f>SUM(Y28:AJ28,AK28:AL28)</f>
        <v>36</v>
      </c>
      <c r="AO28" s="297"/>
      <c r="AP28" s="297"/>
      <c r="AQ28" s="297"/>
      <c r="AR28" s="297"/>
      <c r="AS28" s="298"/>
      <c r="AT28" s="298"/>
      <c r="AU28" s="298"/>
      <c r="AV28" s="298"/>
      <c r="AW28" s="299"/>
      <c r="AX28" s="299"/>
      <c r="AY28" s="300"/>
      <c r="AZ28" s="300"/>
      <c r="BA28" s="300"/>
      <c r="BB28" s="300"/>
      <c r="BC28" s="300"/>
      <c r="BD28" s="300"/>
      <c r="BE28" s="300"/>
      <c r="BF28" s="300"/>
      <c r="BG28" s="300"/>
      <c r="BH28" s="301"/>
      <c r="BI28" s="219">
        <f t="shared" si="11"/>
        <v>36</v>
      </c>
    </row>
    <row r="29" spans="1:61" ht="63" customHeight="1" thickBot="1">
      <c r="A29" s="455"/>
      <c r="B29" s="29" t="s">
        <v>121</v>
      </c>
      <c r="C29" s="214" t="s">
        <v>183</v>
      </c>
      <c r="D29" s="31" t="s">
        <v>30</v>
      </c>
      <c r="E29" s="230">
        <v>0</v>
      </c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231">
        <v>0</v>
      </c>
      <c r="M29" s="231">
        <v>0</v>
      </c>
      <c r="N29" s="231">
        <v>0</v>
      </c>
      <c r="O29" s="231">
        <v>0</v>
      </c>
      <c r="P29" s="231">
        <v>0</v>
      </c>
      <c r="Q29" s="231">
        <v>0</v>
      </c>
      <c r="R29" s="401">
        <v>0</v>
      </c>
      <c r="S29" s="426"/>
      <c r="T29" s="292"/>
      <c r="U29" s="292"/>
      <c r="V29" s="116"/>
      <c r="W29" s="121">
        <f t="shared" si="2"/>
        <v>0</v>
      </c>
      <c r="X29" s="293"/>
      <c r="Y29" s="293"/>
      <c r="Z29" s="294"/>
      <c r="AA29" s="294"/>
      <c r="AB29" s="294"/>
      <c r="AC29" s="294"/>
      <c r="AD29" s="294"/>
      <c r="AE29" s="294"/>
      <c r="AF29" s="294"/>
      <c r="AG29" s="382"/>
      <c r="AH29" s="382"/>
      <c r="AI29" s="295"/>
      <c r="AJ29" s="390">
        <v>36</v>
      </c>
      <c r="AK29" s="303"/>
      <c r="AL29" s="292"/>
      <c r="AM29" s="304" t="s">
        <v>38</v>
      </c>
      <c r="AN29" s="136">
        <f>SUM(Y29:AJ29,AK29:AL29)</f>
        <v>36</v>
      </c>
      <c r="AO29" s="297"/>
      <c r="AP29" s="297"/>
      <c r="AQ29" s="297"/>
      <c r="AR29" s="297"/>
      <c r="AS29" s="298"/>
      <c r="AT29" s="298"/>
      <c r="AU29" s="298"/>
      <c r="AV29" s="298"/>
      <c r="AW29" s="299"/>
      <c r="AX29" s="299"/>
      <c r="AY29" s="300"/>
      <c r="AZ29" s="300"/>
      <c r="BA29" s="300"/>
      <c r="BB29" s="300"/>
      <c r="BC29" s="300"/>
      <c r="BD29" s="300"/>
      <c r="BE29" s="300"/>
      <c r="BF29" s="300"/>
      <c r="BG29" s="300"/>
      <c r="BH29" s="301"/>
      <c r="BI29" s="219">
        <f>SUM(W29,AN29)</f>
        <v>36</v>
      </c>
    </row>
    <row r="30" spans="1:61" ht="41.25" customHeight="1" thickBot="1">
      <c r="A30" s="455"/>
      <c r="B30" s="232" t="s">
        <v>152</v>
      </c>
      <c r="C30" s="233" t="s">
        <v>153</v>
      </c>
      <c r="D30" s="234" t="s">
        <v>30</v>
      </c>
      <c r="E30" s="75">
        <f aca="true" t="shared" si="16" ref="E30:U30">SUM(E31:E37)</f>
        <v>16</v>
      </c>
      <c r="F30" s="75">
        <f t="shared" si="16"/>
        <v>10</v>
      </c>
      <c r="G30" s="75">
        <f t="shared" si="16"/>
        <v>14</v>
      </c>
      <c r="H30" s="75">
        <f t="shared" si="16"/>
        <v>12</v>
      </c>
      <c r="I30" s="75">
        <f t="shared" si="16"/>
        <v>12</v>
      </c>
      <c r="J30" s="75">
        <f t="shared" si="16"/>
        <v>14</v>
      </c>
      <c r="K30" s="75">
        <f t="shared" si="16"/>
        <v>14</v>
      </c>
      <c r="L30" s="75">
        <f t="shared" si="16"/>
        <v>14</v>
      </c>
      <c r="M30" s="75">
        <f t="shared" si="16"/>
        <v>16</v>
      </c>
      <c r="N30" s="75">
        <f t="shared" si="16"/>
        <v>10</v>
      </c>
      <c r="O30" s="75">
        <f t="shared" si="16"/>
        <v>12</v>
      </c>
      <c r="P30" s="75">
        <f t="shared" si="16"/>
        <v>6</v>
      </c>
      <c r="Q30" s="75">
        <f t="shared" si="16"/>
        <v>12</v>
      </c>
      <c r="R30" s="75">
        <f t="shared" si="16"/>
        <v>18</v>
      </c>
      <c r="S30" s="426">
        <f t="shared" si="16"/>
        <v>20</v>
      </c>
      <c r="T30" s="292">
        <f t="shared" si="16"/>
        <v>0</v>
      </c>
      <c r="U30" s="292">
        <f t="shared" si="16"/>
        <v>36</v>
      </c>
      <c r="V30" s="135"/>
      <c r="W30" s="121">
        <f>SUM(E30:U30)</f>
        <v>236</v>
      </c>
      <c r="X30" s="305"/>
      <c r="Y30" s="305"/>
      <c r="Z30" s="196">
        <v>8</v>
      </c>
      <c r="AA30" s="196">
        <v>8</v>
      </c>
      <c r="AB30" s="196">
        <v>8</v>
      </c>
      <c r="AC30" s="196">
        <v>8</v>
      </c>
      <c r="AD30" s="196">
        <v>8</v>
      </c>
      <c r="AE30" s="196">
        <v>8</v>
      </c>
      <c r="AF30" s="196">
        <f aca="true" t="shared" si="17" ref="AF30:AL30">SUM(AF31:AF37)</f>
        <v>6</v>
      </c>
      <c r="AG30" s="196">
        <f t="shared" si="17"/>
        <v>6</v>
      </c>
      <c r="AH30" s="196">
        <f t="shared" si="17"/>
        <v>8</v>
      </c>
      <c r="AI30" s="292">
        <f t="shared" si="17"/>
        <v>0</v>
      </c>
      <c r="AJ30" s="292">
        <f t="shared" si="17"/>
        <v>0</v>
      </c>
      <c r="AK30" s="292">
        <f t="shared" si="17"/>
        <v>36</v>
      </c>
      <c r="AL30" s="292">
        <f t="shared" si="17"/>
        <v>36</v>
      </c>
      <c r="AM30" s="306"/>
      <c r="AN30" s="307">
        <f>SUM(Z30:AL30)</f>
        <v>140</v>
      </c>
      <c r="AO30" s="308"/>
      <c r="AP30" s="308"/>
      <c r="AQ30" s="308"/>
      <c r="AR30" s="308"/>
      <c r="AS30" s="309"/>
      <c r="AT30" s="309"/>
      <c r="AU30" s="309"/>
      <c r="AV30" s="309"/>
      <c r="AW30" s="310"/>
      <c r="AX30" s="310"/>
      <c r="AY30" s="311"/>
      <c r="AZ30" s="311"/>
      <c r="BA30" s="311"/>
      <c r="BB30" s="311"/>
      <c r="BC30" s="311"/>
      <c r="BD30" s="311"/>
      <c r="BE30" s="311"/>
      <c r="BF30" s="311"/>
      <c r="BG30" s="311"/>
      <c r="BH30" s="312"/>
      <c r="BI30" s="219">
        <f>SUM(W30,AN30)</f>
        <v>376</v>
      </c>
    </row>
    <row r="31" spans="1:61" ht="32.25" customHeight="1" thickBot="1">
      <c r="A31" s="455"/>
      <c r="B31" s="221" t="s">
        <v>154</v>
      </c>
      <c r="C31" s="222" t="s">
        <v>155</v>
      </c>
      <c r="D31" s="31" t="s">
        <v>30</v>
      </c>
      <c r="E31" s="49">
        <v>16</v>
      </c>
      <c r="F31" s="49">
        <v>10</v>
      </c>
      <c r="G31" s="49">
        <v>14</v>
      </c>
      <c r="H31" s="49">
        <v>12</v>
      </c>
      <c r="I31" s="49">
        <v>12</v>
      </c>
      <c r="J31" s="49">
        <v>14</v>
      </c>
      <c r="K31" s="49">
        <v>14</v>
      </c>
      <c r="L31" s="49">
        <v>14</v>
      </c>
      <c r="M31" s="49">
        <v>16</v>
      </c>
      <c r="N31" s="49">
        <v>10</v>
      </c>
      <c r="O31" s="49">
        <v>12</v>
      </c>
      <c r="P31" s="49">
        <v>6</v>
      </c>
      <c r="Q31" s="49">
        <v>12</v>
      </c>
      <c r="R31" s="256">
        <v>18</v>
      </c>
      <c r="S31" s="119">
        <v>20</v>
      </c>
      <c r="T31" s="258"/>
      <c r="U31" s="252"/>
      <c r="V31" s="116" t="s">
        <v>33</v>
      </c>
      <c r="W31" s="121">
        <f t="shared" si="2"/>
        <v>200</v>
      </c>
      <c r="X31" s="215"/>
      <c r="Y31" s="215"/>
      <c r="Z31" s="114">
        <v>2</v>
      </c>
      <c r="AA31" s="114">
        <v>2</v>
      </c>
      <c r="AB31" s="114">
        <v>2</v>
      </c>
      <c r="AC31" s="114">
        <v>2</v>
      </c>
      <c r="AD31" s="114">
        <v>2</v>
      </c>
      <c r="AE31" s="114">
        <v>2</v>
      </c>
      <c r="AF31" s="114">
        <v>6</v>
      </c>
      <c r="AG31" s="216">
        <v>6</v>
      </c>
      <c r="AH31" s="216">
        <v>8</v>
      </c>
      <c r="AI31" s="259"/>
      <c r="AJ31" s="259"/>
      <c r="AK31" s="260"/>
      <c r="AL31" s="260"/>
      <c r="AM31" s="388" t="s">
        <v>34</v>
      </c>
      <c r="AN31" s="136">
        <f>SUM(Y31:AJ31,AK31:AL31)</f>
        <v>32</v>
      </c>
      <c r="AO31" s="262"/>
      <c r="AP31" s="262"/>
      <c r="AQ31" s="262"/>
      <c r="AR31" s="262"/>
      <c r="AS31" s="263"/>
      <c r="AT31" s="263"/>
      <c r="AU31" s="263"/>
      <c r="AV31" s="263"/>
      <c r="AW31" s="264"/>
      <c r="AX31" s="264"/>
      <c r="AY31" s="217"/>
      <c r="AZ31" s="217"/>
      <c r="BA31" s="217"/>
      <c r="BB31" s="217"/>
      <c r="BC31" s="217"/>
      <c r="BD31" s="217"/>
      <c r="BE31" s="217"/>
      <c r="BF31" s="217"/>
      <c r="BG31" s="217"/>
      <c r="BH31" s="218"/>
      <c r="BI31" s="219">
        <f t="shared" si="11"/>
        <v>232</v>
      </c>
    </row>
    <row r="32" spans="1:61" ht="12.75" customHeight="1" hidden="1">
      <c r="A32" s="455"/>
      <c r="B32" s="237" t="s">
        <v>156</v>
      </c>
      <c r="C32" s="238" t="s">
        <v>157</v>
      </c>
      <c r="D32" s="31" t="s">
        <v>30</v>
      </c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313"/>
      <c r="S32" s="427"/>
      <c r="T32" s="314"/>
      <c r="U32" s="252"/>
      <c r="V32" s="116"/>
      <c r="W32" s="121">
        <f t="shared" si="2"/>
        <v>0</v>
      </c>
      <c r="X32" s="215"/>
      <c r="Y32" s="215"/>
      <c r="Z32" s="217"/>
      <c r="AA32" s="217"/>
      <c r="AB32" s="217"/>
      <c r="AC32" s="217"/>
      <c r="AD32" s="217"/>
      <c r="AE32" s="217"/>
      <c r="AF32" s="217"/>
      <c r="AG32" s="313"/>
      <c r="AH32" s="313"/>
      <c r="AI32" s="259"/>
      <c r="AJ32" s="277"/>
      <c r="AK32" s="260"/>
      <c r="AL32" s="260"/>
      <c r="AM32" s="261"/>
      <c r="AN32" s="315"/>
      <c r="AO32" s="262"/>
      <c r="AP32" s="262"/>
      <c r="AQ32" s="262"/>
      <c r="AR32" s="262"/>
      <c r="AS32" s="263"/>
      <c r="AT32" s="263"/>
      <c r="AU32" s="263"/>
      <c r="AV32" s="263"/>
      <c r="AW32" s="264"/>
      <c r="AX32" s="264"/>
      <c r="AY32" s="217"/>
      <c r="AZ32" s="217"/>
      <c r="BA32" s="217"/>
      <c r="BB32" s="217"/>
      <c r="BC32" s="217"/>
      <c r="BD32" s="217"/>
      <c r="BE32" s="217"/>
      <c r="BF32" s="217"/>
      <c r="BG32" s="217"/>
      <c r="BH32" s="218"/>
      <c r="BI32" s="219">
        <f t="shared" si="11"/>
        <v>0</v>
      </c>
    </row>
    <row r="33" spans="1:61" ht="12.75" customHeight="1" hidden="1">
      <c r="A33" s="455"/>
      <c r="B33" s="29" t="s">
        <v>158</v>
      </c>
      <c r="C33" s="214" t="s">
        <v>157</v>
      </c>
      <c r="D33" s="31" t="s">
        <v>30</v>
      </c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4"/>
      <c r="R33" s="313"/>
      <c r="S33" s="427"/>
      <c r="T33" s="314"/>
      <c r="U33" s="252"/>
      <c r="V33" s="116"/>
      <c r="W33" s="121">
        <f t="shared" si="2"/>
        <v>0</v>
      </c>
      <c r="X33" s="215"/>
      <c r="Y33" s="215"/>
      <c r="Z33" s="217"/>
      <c r="AA33" s="217"/>
      <c r="AB33" s="217"/>
      <c r="AC33" s="217"/>
      <c r="AD33" s="217"/>
      <c r="AE33" s="217"/>
      <c r="AF33" s="217"/>
      <c r="AG33" s="313"/>
      <c r="AH33" s="313"/>
      <c r="AI33" s="259"/>
      <c r="AJ33" s="277"/>
      <c r="AK33" s="260"/>
      <c r="AL33" s="260"/>
      <c r="AM33" s="261"/>
      <c r="AN33" s="315"/>
      <c r="AO33" s="262"/>
      <c r="AP33" s="262"/>
      <c r="AQ33" s="262"/>
      <c r="AR33" s="262"/>
      <c r="AS33" s="263"/>
      <c r="AT33" s="263"/>
      <c r="AU33" s="263"/>
      <c r="AV33" s="263"/>
      <c r="AW33" s="264"/>
      <c r="AX33" s="264"/>
      <c r="AY33" s="217"/>
      <c r="AZ33" s="217"/>
      <c r="BA33" s="217"/>
      <c r="BB33" s="217"/>
      <c r="BC33" s="217"/>
      <c r="BD33" s="217"/>
      <c r="BE33" s="217"/>
      <c r="BF33" s="217"/>
      <c r="BG33" s="217"/>
      <c r="BH33" s="218"/>
      <c r="BI33" s="219">
        <f t="shared" si="11"/>
        <v>0</v>
      </c>
    </row>
    <row r="34" spans="1:61" ht="12.75" customHeight="1" hidden="1">
      <c r="A34" s="455"/>
      <c r="B34" s="440"/>
      <c r="C34" s="457"/>
      <c r="D34" s="31" t="s">
        <v>30</v>
      </c>
      <c r="E34" s="316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313"/>
      <c r="S34" s="427"/>
      <c r="T34" s="314"/>
      <c r="U34" s="252"/>
      <c r="V34" s="116"/>
      <c r="W34" s="121">
        <f t="shared" si="2"/>
        <v>0</v>
      </c>
      <c r="X34" s="215"/>
      <c r="Y34" s="215"/>
      <c r="Z34" s="217"/>
      <c r="AA34" s="217"/>
      <c r="AB34" s="217"/>
      <c r="AC34" s="217"/>
      <c r="AD34" s="217"/>
      <c r="AE34" s="217"/>
      <c r="AF34" s="217"/>
      <c r="AG34" s="313"/>
      <c r="AH34" s="313"/>
      <c r="AI34" s="259"/>
      <c r="AJ34" s="277"/>
      <c r="AK34" s="260"/>
      <c r="AL34" s="260"/>
      <c r="AM34" s="261"/>
      <c r="AN34" s="315"/>
      <c r="AO34" s="262"/>
      <c r="AP34" s="262"/>
      <c r="AQ34" s="262"/>
      <c r="AR34" s="262"/>
      <c r="AS34" s="263"/>
      <c r="AT34" s="263"/>
      <c r="AU34" s="263"/>
      <c r="AV34" s="263"/>
      <c r="AW34" s="264"/>
      <c r="AX34" s="264"/>
      <c r="AY34" s="217"/>
      <c r="AZ34" s="217"/>
      <c r="BA34" s="217"/>
      <c r="BB34" s="217"/>
      <c r="BC34" s="217"/>
      <c r="BD34" s="217"/>
      <c r="BE34" s="217"/>
      <c r="BF34" s="217"/>
      <c r="BG34" s="217"/>
      <c r="BH34" s="218"/>
      <c r="BI34" s="219">
        <f t="shared" si="11"/>
        <v>0</v>
      </c>
    </row>
    <row r="35" spans="1:61" ht="12.75" customHeight="1" hidden="1">
      <c r="A35" s="455"/>
      <c r="B35" s="440"/>
      <c r="C35" s="457"/>
      <c r="D35" s="69" t="s">
        <v>70</v>
      </c>
      <c r="E35" s="3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313"/>
      <c r="S35" s="427"/>
      <c r="T35" s="314"/>
      <c r="U35" s="252"/>
      <c r="V35" s="116"/>
      <c r="W35" s="121">
        <f t="shared" si="2"/>
        <v>0</v>
      </c>
      <c r="X35" s="215"/>
      <c r="Y35" s="215"/>
      <c r="Z35" s="217"/>
      <c r="AA35" s="217"/>
      <c r="AB35" s="217"/>
      <c r="AC35" s="217"/>
      <c r="AD35" s="217"/>
      <c r="AE35" s="217"/>
      <c r="AF35" s="217"/>
      <c r="AG35" s="313"/>
      <c r="AH35" s="313"/>
      <c r="AI35" s="259"/>
      <c r="AJ35" s="277"/>
      <c r="AK35" s="260"/>
      <c r="AL35" s="260"/>
      <c r="AM35" s="261"/>
      <c r="AN35" s="315"/>
      <c r="AO35" s="262"/>
      <c r="AP35" s="262"/>
      <c r="AQ35" s="262"/>
      <c r="AR35" s="262"/>
      <c r="AS35" s="263"/>
      <c r="AT35" s="263"/>
      <c r="AU35" s="263"/>
      <c r="AV35" s="263"/>
      <c r="AW35" s="264"/>
      <c r="AX35" s="264"/>
      <c r="AY35" s="217"/>
      <c r="AZ35" s="217"/>
      <c r="BA35" s="217"/>
      <c r="BB35" s="217"/>
      <c r="BC35" s="217"/>
      <c r="BD35" s="217"/>
      <c r="BE35" s="217"/>
      <c r="BF35" s="217"/>
      <c r="BG35" s="217"/>
      <c r="BH35" s="218"/>
      <c r="BI35" s="219">
        <f t="shared" si="11"/>
        <v>0</v>
      </c>
    </row>
    <row r="36" spans="1:61" ht="43.5" customHeight="1" thickBot="1">
      <c r="A36" s="455"/>
      <c r="B36" s="237" t="s">
        <v>156</v>
      </c>
      <c r="C36" s="238" t="s">
        <v>157</v>
      </c>
      <c r="D36" s="31" t="s">
        <v>30</v>
      </c>
      <c r="E36" s="402"/>
      <c r="F36" s="402"/>
      <c r="G36" s="402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317"/>
      <c r="S36" s="119"/>
      <c r="T36" s="258"/>
      <c r="U36" s="252">
        <v>36</v>
      </c>
      <c r="V36" s="116" t="s">
        <v>38</v>
      </c>
      <c r="W36" s="121">
        <f t="shared" si="2"/>
        <v>36</v>
      </c>
      <c r="X36" s="154"/>
      <c r="Y36" s="154"/>
      <c r="Z36" s="115"/>
      <c r="AA36" s="115"/>
      <c r="AB36" s="115"/>
      <c r="AC36" s="115"/>
      <c r="AD36" s="115"/>
      <c r="AE36" s="115"/>
      <c r="AF36" s="115"/>
      <c r="AG36" s="317"/>
      <c r="AH36" s="317"/>
      <c r="AI36" s="259"/>
      <c r="AJ36" s="257"/>
      <c r="AK36" s="259"/>
      <c r="AL36" s="259"/>
      <c r="AM36" s="318"/>
      <c r="AN36" s="136">
        <v>36</v>
      </c>
      <c r="AO36" s="319"/>
      <c r="AP36" s="262"/>
      <c r="AQ36" s="262"/>
      <c r="AR36" s="262"/>
      <c r="AS36" s="263"/>
      <c r="AT36" s="263"/>
      <c r="AU36" s="263"/>
      <c r="AV36" s="263"/>
      <c r="AW36" s="264"/>
      <c r="AX36" s="264"/>
      <c r="AY36" s="217"/>
      <c r="AZ36" s="217"/>
      <c r="BA36" s="217"/>
      <c r="BB36" s="217"/>
      <c r="BC36" s="217"/>
      <c r="BD36" s="217"/>
      <c r="BE36" s="217"/>
      <c r="BF36" s="217"/>
      <c r="BG36" s="217"/>
      <c r="BH36" s="218"/>
      <c r="BI36" s="219">
        <f t="shared" si="11"/>
        <v>72</v>
      </c>
    </row>
    <row r="37" spans="1:61" ht="39.75" customHeight="1" thickBot="1">
      <c r="A37" s="455"/>
      <c r="B37" s="29" t="s">
        <v>158</v>
      </c>
      <c r="C37" s="214" t="s">
        <v>157</v>
      </c>
      <c r="D37" s="31" t="s">
        <v>30</v>
      </c>
      <c r="E37" s="114">
        <v>0</v>
      </c>
      <c r="F37" s="114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4">
        <v>0</v>
      </c>
      <c r="N37" s="114">
        <v>0</v>
      </c>
      <c r="O37" s="114">
        <v>0</v>
      </c>
      <c r="P37" s="114">
        <v>0</v>
      </c>
      <c r="Q37" s="114">
        <v>0</v>
      </c>
      <c r="R37" s="320">
        <v>0</v>
      </c>
      <c r="S37" s="176"/>
      <c r="T37" s="322"/>
      <c r="U37" s="252"/>
      <c r="V37" s="116"/>
      <c r="W37" s="121">
        <f t="shared" si="2"/>
        <v>0</v>
      </c>
      <c r="X37" s="175"/>
      <c r="Y37" s="175"/>
      <c r="Z37" s="183"/>
      <c r="AA37" s="183"/>
      <c r="AB37" s="183"/>
      <c r="AC37" s="183"/>
      <c r="AD37" s="183"/>
      <c r="AE37" s="183"/>
      <c r="AF37" s="183"/>
      <c r="AG37" s="320"/>
      <c r="AH37" s="320"/>
      <c r="AI37" s="259"/>
      <c r="AJ37" s="323"/>
      <c r="AK37" s="321">
        <v>36</v>
      </c>
      <c r="AL37" s="321">
        <v>36</v>
      </c>
      <c r="AM37" s="324" t="s">
        <v>38</v>
      </c>
      <c r="AN37" s="136">
        <f>SUM(Y37:AJ37,AK37:AL37)</f>
        <v>72</v>
      </c>
      <c r="AO37" s="325"/>
      <c r="AP37" s="326"/>
      <c r="AQ37" s="326"/>
      <c r="AR37" s="326"/>
      <c r="AS37" s="327"/>
      <c r="AT37" s="327"/>
      <c r="AU37" s="327"/>
      <c r="AV37" s="327"/>
      <c r="AW37" s="328"/>
      <c r="AX37" s="328"/>
      <c r="AY37" s="329"/>
      <c r="AZ37" s="329"/>
      <c r="BA37" s="329"/>
      <c r="BB37" s="329"/>
      <c r="BC37" s="329"/>
      <c r="BD37" s="329"/>
      <c r="BE37" s="329"/>
      <c r="BF37" s="329"/>
      <c r="BG37" s="329"/>
      <c r="BH37" s="330"/>
      <c r="BI37" s="219">
        <f t="shared" si="11"/>
        <v>72</v>
      </c>
    </row>
    <row r="38" spans="1:61" ht="26.25" thickBot="1">
      <c r="A38" s="455"/>
      <c r="B38" s="331" t="s">
        <v>159</v>
      </c>
      <c r="C38" s="332" t="s">
        <v>160</v>
      </c>
      <c r="D38" s="333" t="s">
        <v>30</v>
      </c>
      <c r="E38" s="334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6"/>
      <c r="S38" s="428"/>
      <c r="T38" s="338"/>
      <c r="U38" s="339"/>
      <c r="V38" s="340"/>
      <c r="W38" s="121">
        <f t="shared" si="2"/>
        <v>0</v>
      </c>
      <c r="X38" s="342"/>
      <c r="Y38" s="342"/>
      <c r="Z38" s="335"/>
      <c r="AA38" s="335"/>
      <c r="AB38" s="335"/>
      <c r="AC38" s="335"/>
      <c r="AD38" s="335"/>
      <c r="AE38" s="335"/>
      <c r="AF38" s="335"/>
      <c r="AG38" s="336"/>
      <c r="AH38" s="336"/>
      <c r="AI38" s="259"/>
      <c r="AJ38" s="343"/>
      <c r="AK38" s="337"/>
      <c r="AL38" s="337"/>
      <c r="AM38" s="344"/>
      <c r="AN38" s="341">
        <v>4</v>
      </c>
      <c r="AO38" s="345" t="s">
        <v>161</v>
      </c>
      <c r="AP38" s="345" t="s">
        <v>161</v>
      </c>
      <c r="AQ38" s="345" t="s">
        <v>161</v>
      </c>
      <c r="AR38" s="345" t="s">
        <v>161</v>
      </c>
      <c r="AS38" s="346"/>
      <c r="AT38" s="346"/>
      <c r="AU38" s="346"/>
      <c r="AV38" s="346"/>
      <c r="AW38" s="347"/>
      <c r="AX38" s="347"/>
      <c r="AY38" s="335"/>
      <c r="AZ38" s="335"/>
      <c r="BA38" s="335"/>
      <c r="BB38" s="335"/>
      <c r="BC38" s="335"/>
      <c r="BD38" s="335"/>
      <c r="BE38" s="335"/>
      <c r="BF38" s="335"/>
      <c r="BG38" s="335"/>
      <c r="BH38" s="348"/>
      <c r="BI38" s="219">
        <f t="shared" si="11"/>
        <v>4</v>
      </c>
    </row>
    <row r="39" spans="1:61" ht="12.75" customHeight="1" thickBot="1">
      <c r="A39" s="455"/>
      <c r="B39" s="458" t="s">
        <v>162</v>
      </c>
      <c r="C39" s="458"/>
      <c r="D39" s="458"/>
      <c r="E39" s="349"/>
      <c r="F39" s="350"/>
      <c r="G39" s="350"/>
      <c r="H39" s="350"/>
      <c r="I39" s="350"/>
      <c r="J39" s="350"/>
      <c r="K39" s="350"/>
      <c r="L39" s="350"/>
      <c r="M39" s="350"/>
      <c r="N39" s="350"/>
      <c r="O39" s="350"/>
      <c r="P39" s="350"/>
      <c r="Q39" s="350"/>
      <c r="R39" s="351"/>
      <c r="S39" s="429"/>
      <c r="T39" s="353"/>
      <c r="U39" s="354"/>
      <c r="V39" s="135"/>
      <c r="W39" s="121">
        <f t="shared" si="2"/>
        <v>0</v>
      </c>
      <c r="X39" s="356"/>
      <c r="Y39" s="356"/>
      <c r="Z39" s="350"/>
      <c r="AA39" s="350"/>
      <c r="AB39" s="350"/>
      <c r="AC39" s="350"/>
      <c r="AD39" s="350"/>
      <c r="AE39" s="350"/>
      <c r="AF39" s="350"/>
      <c r="AG39" s="351"/>
      <c r="AH39" s="351"/>
      <c r="AI39" s="259"/>
      <c r="AJ39" s="357"/>
      <c r="AK39" s="352"/>
      <c r="AL39" s="352"/>
      <c r="AM39" s="358"/>
      <c r="AN39" s="355">
        <v>6</v>
      </c>
      <c r="AO39" s="359"/>
      <c r="AP39" s="359"/>
      <c r="AQ39" s="359"/>
      <c r="AR39" s="359"/>
      <c r="AS39" s="360"/>
      <c r="AT39" s="360"/>
      <c r="AU39" s="360"/>
      <c r="AV39" s="360"/>
      <c r="AW39" s="361"/>
      <c r="AX39" s="361"/>
      <c r="AY39" s="350"/>
      <c r="AZ39" s="350"/>
      <c r="BA39" s="350"/>
      <c r="BB39" s="350"/>
      <c r="BC39" s="350"/>
      <c r="BD39" s="350"/>
      <c r="BE39" s="350"/>
      <c r="BF39" s="350"/>
      <c r="BG39" s="350"/>
      <c r="BH39" s="362"/>
      <c r="BI39" s="219">
        <f t="shared" si="11"/>
        <v>6</v>
      </c>
    </row>
    <row r="40" spans="1:61" ht="12.75" customHeight="1" thickBot="1">
      <c r="A40" s="455"/>
      <c r="B40" s="459" t="s">
        <v>163</v>
      </c>
      <c r="C40" s="459"/>
      <c r="D40" s="459"/>
      <c r="E40" s="316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17"/>
      <c r="Q40" s="217"/>
      <c r="R40" s="313"/>
      <c r="S40" s="427"/>
      <c r="T40" s="314"/>
      <c r="U40" s="284"/>
      <c r="V40" s="173"/>
      <c r="W40" s="121">
        <f t="shared" si="2"/>
        <v>0</v>
      </c>
      <c r="X40" s="215"/>
      <c r="Y40" s="215"/>
      <c r="Z40" s="217"/>
      <c r="AA40" s="217"/>
      <c r="AB40" s="217"/>
      <c r="AC40" s="217"/>
      <c r="AD40" s="217"/>
      <c r="AE40" s="217"/>
      <c r="AF40" s="217"/>
      <c r="AG40" s="313"/>
      <c r="AH40" s="313"/>
      <c r="AI40" s="259"/>
      <c r="AJ40" s="277"/>
      <c r="AK40" s="260"/>
      <c r="AL40" s="260"/>
      <c r="AM40" s="261"/>
      <c r="AN40" s="315"/>
      <c r="AO40" s="262"/>
      <c r="AP40" s="262"/>
      <c r="AQ40" s="262"/>
      <c r="AR40" s="262"/>
      <c r="AS40" s="363" t="s">
        <v>164</v>
      </c>
      <c r="AT40" s="363" t="s">
        <v>164</v>
      </c>
      <c r="AU40" s="363" t="s">
        <v>164</v>
      </c>
      <c r="AV40" s="363" t="s">
        <v>164</v>
      </c>
      <c r="AW40" s="264"/>
      <c r="AX40" s="264"/>
      <c r="AY40" s="217"/>
      <c r="AZ40" s="217"/>
      <c r="BA40" s="217"/>
      <c r="BB40" s="217"/>
      <c r="BC40" s="217"/>
      <c r="BD40" s="217"/>
      <c r="BE40" s="217"/>
      <c r="BF40" s="217"/>
      <c r="BG40" s="217"/>
      <c r="BH40" s="218"/>
      <c r="BI40" s="219">
        <f t="shared" si="11"/>
        <v>0</v>
      </c>
    </row>
    <row r="41" spans="1:61" ht="12.75" customHeight="1" thickBot="1">
      <c r="A41" s="455"/>
      <c r="B41" s="461" t="s">
        <v>165</v>
      </c>
      <c r="C41" s="461"/>
      <c r="D41" s="461"/>
      <c r="E41" s="349"/>
      <c r="F41" s="350"/>
      <c r="G41" s="350"/>
      <c r="H41" s="350"/>
      <c r="I41" s="350"/>
      <c r="J41" s="350"/>
      <c r="K41" s="350"/>
      <c r="L41" s="350"/>
      <c r="M41" s="350"/>
      <c r="N41" s="350"/>
      <c r="O41" s="350"/>
      <c r="P41" s="350"/>
      <c r="Q41" s="350"/>
      <c r="R41" s="351"/>
      <c r="S41" s="429"/>
      <c r="T41" s="353"/>
      <c r="U41" s="364"/>
      <c r="V41" s="191"/>
      <c r="W41" s="121">
        <f t="shared" si="2"/>
        <v>0</v>
      </c>
      <c r="X41" s="356"/>
      <c r="Y41" s="356"/>
      <c r="Z41" s="350"/>
      <c r="AA41" s="350"/>
      <c r="AB41" s="350"/>
      <c r="AC41" s="350"/>
      <c r="AD41" s="350"/>
      <c r="AE41" s="350"/>
      <c r="AF41" s="350"/>
      <c r="AG41" s="351"/>
      <c r="AH41" s="351"/>
      <c r="AI41" s="259"/>
      <c r="AJ41" s="357"/>
      <c r="AK41" s="352"/>
      <c r="AL41" s="352"/>
      <c r="AM41" s="358"/>
      <c r="AN41" s="355"/>
      <c r="AO41" s="359"/>
      <c r="AP41" s="359"/>
      <c r="AQ41" s="359"/>
      <c r="AR41" s="359"/>
      <c r="AS41" s="360"/>
      <c r="AT41" s="360"/>
      <c r="AU41" s="360"/>
      <c r="AV41" s="360"/>
      <c r="AW41" s="462" t="s">
        <v>166</v>
      </c>
      <c r="AX41" s="462"/>
      <c r="AY41" s="350"/>
      <c r="AZ41" s="350"/>
      <c r="BA41" s="350"/>
      <c r="BB41" s="350"/>
      <c r="BC41" s="350"/>
      <c r="BD41" s="350"/>
      <c r="BE41" s="350"/>
      <c r="BF41" s="350"/>
      <c r="BG41" s="350"/>
      <c r="BH41" s="362"/>
      <c r="BI41" s="219">
        <f t="shared" si="11"/>
        <v>0</v>
      </c>
    </row>
    <row r="42" spans="1:61" ht="24.75" customHeight="1">
      <c r="A42" s="455"/>
      <c r="B42" s="442" t="s">
        <v>71</v>
      </c>
      <c r="C42" s="442"/>
      <c r="D42" s="442"/>
      <c r="E42" s="75">
        <f>SUM(E8,E11,E13)</f>
        <v>36</v>
      </c>
      <c r="F42" s="75">
        <f aca="true" t="shared" si="18" ref="F42:U42">SUM(F8,F11,F13)</f>
        <v>36</v>
      </c>
      <c r="G42" s="75">
        <f t="shared" si="18"/>
        <v>36</v>
      </c>
      <c r="H42" s="75">
        <f t="shared" si="18"/>
        <v>36</v>
      </c>
      <c r="I42" s="75">
        <f t="shared" si="18"/>
        <v>36</v>
      </c>
      <c r="J42" s="75">
        <f t="shared" si="18"/>
        <v>36</v>
      </c>
      <c r="K42" s="75">
        <f t="shared" si="18"/>
        <v>36</v>
      </c>
      <c r="L42" s="75">
        <f t="shared" si="18"/>
        <v>36</v>
      </c>
      <c r="M42" s="75">
        <f t="shared" si="18"/>
        <v>36</v>
      </c>
      <c r="N42" s="75">
        <f t="shared" si="18"/>
        <v>36</v>
      </c>
      <c r="O42" s="75">
        <f t="shared" si="18"/>
        <v>36</v>
      </c>
      <c r="P42" s="75">
        <f t="shared" si="18"/>
        <v>36</v>
      </c>
      <c r="Q42" s="75">
        <f t="shared" si="18"/>
        <v>36</v>
      </c>
      <c r="R42" s="75">
        <f t="shared" si="18"/>
        <v>36</v>
      </c>
      <c r="S42" s="413">
        <f t="shared" si="18"/>
        <v>36</v>
      </c>
      <c r="T42" s="393">
        <f t="shared" si="18"/>
        <v>36</v>
      </c>
      <c r="U42" s="393">
        <f t="shared" si="18"/>
        <v>36</v>
      </c>
      <c r="V42" s="135"/>
      <c r="W42" s="121">
        <f t="shared" si="2"/>
        <v>612</v>
      </c>
      <c r="X42" s="223"/>
      <c r="Y42" s="223"/>
      <c r="Z42" s="75">
        <f aca="true" t="shared" si="19" ref="Z42:AM42">SUM(Z8,Z11,Z13)</f>
        <v>36</v>
      </c>
      <c r="AA42" s="75">
        <f t="shared" si="19"/>
        <v>36</v>
      </c>
      <c r="AB42" s="75">
        <f t="shared" si="19"/>
        <v>36</v>
      </c>
      <c r="AC42" s="75">
        <f t="shared" si="19"/>
        <v>36</v>
      </c>
      <c r="AD42" s="75">
        <f t="shared" si="19"/>
        <v>36</v>
      </c>
      <c r="AE42" s="75">
        <f t="shared" si="19"/>
        <v>36</v>
      </c>
      <c r="AF42" s="75">
        <f t="shared" si="19"/>
        <v>36</v>
      </c>
      <c r="AG42" s="383">
        <f t="shared" si="19"/>
        <v>36</v>
      </c>
      <c r="AH42" s="391">
        <f t="shared" si="19"/>
        <v>36</v>
      </c>
      <c r="AI42" s="259">
        <f t="shared" si="19"/>
        <v>36</v>
      </c>
      <c r="AJ42" s="389">
        <f t="shared" si="19"/>
        <v>36</v>
      </c>
      <c r="AK42" s="366">
        <f t="shared" si="19"/>
        <v>36</v>
      </c>
      <c r="AL42" s="366">
        <f t="shared" si="19"/>
        <v>36</v>
      </c>
      <c r="AM42" s="367">
        <f t="shared" si="19"/>
        <v>0</v>
      </c>
      <c r="AN42" s="365">
        <v>468</v>
      </c>
      <c r="AO42" s="368"/>
      <c r="AP42" s="368"/>
      <c r="AQ42" s="368"/>
      <c r="AR42" s="368"/>
      <c r="AS42" s="369"/>
      <c r="AT42" s="369"/>
      <c r="AU42" s="369"/>
      <c r="AV42" s="369"/>
      <c r="AW42" s="370"/>
      <c r="AX42" s="370"/>
      <c r="AY42" s="235"/>
      <c r="AZ42" s="235"/>
      <c r="BA42" s="235"/>
      <c r="BB42" s="235"/>
      <c r="BC42" s="235"/>
      <c r="BD42" s="235"/>
      <c r="BE42" s="235"/>
      <c r="BF42" s="235"/>
      <c r="BG42" s="235"/>
      <c r="BH42" s="236"/>
      <c r="BI42" s="219">
        <f t="shared" si="11"/>
        <v>1080</v>
      </c>
    </row>
  </sheetData>
  <sheetProtection selectLockedCells="1" selectUnlockedCells="1"/>
  <mergeCells count="27">
    <mergeCell ref="AW41:AX41"/>
    <mergeCell ref="B42:D42"/>
    <mergeCell ref="AZ3:BC3"/>
    <mergeCell ref="BD3:BG3"/>
    <mergeCell ref="BI3:BI7"/>
    <mergeCell ref="E4:BH4"/>
    <mergeCell ref="E6:BH6"/>
    <mergeCell ref="Y3:AB3"/>
    <mergeCell ref="AD3:AF3"/>
    <mergeCell ref="AH3:AK3"/>
    <mergeCell ref="A8:A42"/>
    <mergeCell ref="B34:B35"/>
    <mergeCell ref="C34:C35"/>
    <mergeCell ref="B39:D39"/>
    <mergeCell ref="B40:D40"/>
    <mergeCell ref="S3:T3"/>
    <mergeCell ref="N3:Q3"/>
    <mergeCell ref="B41:D41"/>
    <mergeCell ref="AQ3:AT3"/>
    <mergeCell ref="AV3:AX3"/>
    <mergeCell ref="D2:Q2"/>
    <mergeCell ref="A3:A7"/>
    <mergeCell ref="B3:B7"/>
    <mergeCell ref="C3:C7"/>
    <mergeCell ref="D3:D7"/>
    <mergeCell ref="F3:H3"/>
    <mergeCell ref="J3:M3"/>
  </mergeCells>
  <printOptions/>
  <pageMargins left="0.39375" right="0.39375" top="0.39375" bottom="0.39375" header="0.5118055555555555" footer="0.5118055555555555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1:S32"/>
  <sheetViews>
    <sheetView zoomScalePageLayoutView="0" workbookViewId="0" topLeftCell="A4">
      <selection activeCell="L29" sqref="L29"/>
    </sheetView>
  </sheetViews>
  <sheetFormatPr defaultColWidth="8.7109375" defaultRowHeight="12.75"/>
  <cols>
    <col min="1" max="4" width="8.7109375" style="1" customWidth="1"/>
    <col min="5" max="5" width="11.8515625" style="1" customWidth="1"/>
    <col min="6" max="16384" width="8.7109375" style="1" customWidth="1"/>
  </cols>
  <sheetData>
    <row r="1" spans="11:14" ht="12.75">
      <c r="K1" t="s">
        <v>186</v>
      </c>
      <c r="L1"/>
      <c r="M1"/>
      <c r="N1"/>
    </row>
    <row r="2" spans="11:14" ht="12.75">
      <c r="K2" t="s">
        <v>187</v>
      </c>
      <c r="L2"/>
      <c r="M2"/>
      <c r="N2"/>
    </row>
    <row r="3" spans="11:14" ht="12.75">
      <c r="K3" t="s">
        <v>188</v>
      </c>
      <c r="L3"/>
      <c r="M3"/>
      <c r="N3"/>
    </row>
    <row r="4" spans="11:14" ht="12.75">
      <c r="K4" t="s">
        <v>189</v>
      </c>
      <c r="L4" t="s">
        <v>190</v>
      </c>
      <c r="M4"/>
      <c r="N4"/>
    </row>
    <row r="5" spans="11:14" ht="12.75">
      <c r="K5" t="s">
        <v>191</v>
      </c>
      <c r="L5"/>
      <c r="M5"/>
      <c r="N5"/>
    </row>
    <row r="7" ht="14.25">
      <c r="H7" s="371" t="s">
        <v>167</v>
      </c>
    </row>
    <row r="8" ht="15">
      <c r="H8" s="372" t="s">
        <v>168</v>
      </c>
    </row>
    <row r="11" ht="15.75">
      <c r="H11" s="373" t="s">
        <v>169</v>
      </c>
    </row>
    <row r="12" ht="15.75">
      <c r="H12" s="373"/>
    </row>
    <row r="15" ht="15">
      <c r="H15" s="372"/>
    </row>
    <row r="16" ht="12.75">
      <c r="H16" s="374"/>
    </row>
    <row r="17" spans="6:8" ht="14.25">
      <c r="F17" s="374"/>
      <c r="H17" s="371" t="s">
        <v>170</v>
      </c>
    </row>
    <row r="18" spans="6:8" ht="12.75">
      <c r="F18" s="374"/>
      <c r="H18" s="374"/>
    </row>
    <row r="19" spans="5:19" ht="18">
      <c r="E19" s="375">
        <v>38404</v>
      </c>
      <c r="F19" s="400" t="s">
        <v>2</v>
      </c>
      <c r="G19" s="400"/>
      <c r="H19" s="400"/>
      <c r="I19" s="400"/>
      <c r="J19" s="400"/>
      <c r="K19" s="400"/>
      <c r="L19" s="400"/>
      <c r="M19" s="400"/>
      <c r="N19" s="400"/>
      <c r="O19" s="400"/>
      <c r="P19" s="400"/>
      <c r="Q19" s="400"/>
      <c r="R19" s="400"/>
      <c r="S19" s="400"/>
    </row>
    <row r="20" ht="16.5" customHeight="1">
      <c r="H20" s="374"/>
    </row>
    <row r="21" spans="7:11" ht="14.25">
      <c r="G21" s="399" t="s">
        <v>171</v>
      </c>
      <c r="H21" s="399"/>
      <c r="I21" s="399"/>
      <c r="J21" s="399"/>
      <c r="K21" s="399"/>
    </row>
    <row r="22" ht="12.75">
      <c r="G22" s="374"/>
    </row>
    <row r="23" ht="12.75">
      <c r="G23" s="374"/>
    </row>
    <row r="24" ht="12.75">
      <c r="G24" s="374"/>
    </row>
    <row r="25" spans="9:14" ht="27" customHeight="1">
      <c r="I25" s="376" t="s">
        <v>172</v>
      </c>
      <c r="L25" s="466" t="s">
        <v>173</v>
      </c>
      <c r="M25" s="466"/>
      <c r="N25" s="466"/>
    </row>
    <row r="26" spans="9:14" ht="12.75">
      <c r="I26" s="1" t="s">
        <v>174</v>
      </c>
      <c r="L26" s="377" t="s">
        <v>175</v>
      </c>
      <c r="M26" s="377"/>
      <c r="N26" s="377"/>
    </row>
    <row r="27" spans="9:12" ht="12.75">
      <c r="I27" s="1" t="s">
        <v>176</v>
      </c>
      <c r="L27" s="1" t="s">
        <v>177</v>
      </c>
    </row>
    <row r="28" spans="9:14" ht="12.75">
      <c r="I28" s="1" t="s">
        <v>178</v>
      </c>
      <c r="L28" s="377" t="s">
        <v>179</v>
      </c>
      <c r="M28" s="377"/>
      <c r="N28" s="377"/>
    </row>
    <row r="29" spans="9:12" ht="12.75">
      <c r="I29" s="1" t="s">
        <v>185</v>
      </c>
      <c r="L29" s="1">
        <v>2019</v>
      </c>
    </row>
    <row r="31" ht="12.75">
      <c r="I31" s="1" t="s">
        <v>180</v>
      </c>
    </row>
    <row r="32" spans="9:14" ht="12.75">
      <c r="I32" s="1" t="s">
        <v>181</v>
      </c>
      <c r="L32" s="378" t="s">
        <v>182</v>
      </c>
      <c r="M32" s="378"/>
      <c r="N32" s="378"/>
    </row>
  </sheetData>
  <sheetProtection selectLockedCells="1" selectUnlockedCells="1"/>
  <mergeCells count="1">
    <mergeCell ref="L25:N25"/>
  </mergeCells>
  <printOptions/>
  <pageMargins left="0.3149606299212598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Костян</dc:creator>
  <cp:keywords/>
  <dc:description/>
  <cp:lastModifiedBy>andreevayv</cp:lastModifiedBy>
  <cp:lastPrinted>2020-10-13T05:06:47Z</cp:lastPrinted>
  <dcterms:created xsi:type="dcterms:W3CDTF">2020-09-29T14:48:50Z</dcterms:created>
  <dcterms:modified xsi:type="dcterms:W3CDTF">2020-10-13T10:02:29Z</dcterms:modified>
  <cp:category/>
  <cp:version/>
  <cp:contentType/>
  <cp:contentStatus/>
</cp:coreProperties>
</file>