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2"/>
  </bookViews>
  <sheets>
    <sheet name="1 курс" sheetId="13" r:id="rId1"/>
    <sheet name="2 курс" sheetId="14" r:id="rId2"/>
    <sheet name="3 курс" sheetId="15" r:id="rId3"/>
    <sheet name="Лист1" sheetId="16" r:id="rId4"/>
  </sheets>
  <definedNames>
    <definedName name="_xlnm.Print_Titles" localSheetId="0">'1 курс'!$3:$7</definedName>
    <definedName name="_xlnm.Print_Titles" localSheetId="1">'2 курс'!$3:$7</definedName>
  </definedNames>
  <calcPr calcId="125725" refMode="R1C1"/>
</workbook>
</file>

<file path=xl/calcChain.xml><?xml version="1.0" encoding="utf-8"?>
<calcChain xmlns="http://schemas.openxmlformats.org/spreadsheetml/2006/main">
  <c r="Z19" i="15"/>
  <c r="AA19"/>
  <c r="AB19"/>
  <c r="AC19"/>
  <c r="AD19"/>
  <c r="AE19"/>
  <c r="AF19"/>
  <c r="AG19"/>
  <c r="Y19"/>
  <c r="Y38" s="1"/>
  <c r="AM24"/>
  <c r="AW22" i="14" l="1"/>
  <c r="AW39" s="1"/>
  <c r="AW41" s="1"/>
  <c r="AW40"/>
  <c r="J22"/>
  <c r="J39" s="1"/>
  <c r="J41" s="1"/>
  <c r="W41" s="1"/>
  <c r="J40"/>
  <c r="I41"/>
  <c r="S39"/>
  <c r="S41" s="1"/>
  <c r="T39"/>
  <c r="T41" s="1"/>
  <c r="U39"/>
  <c r="V39"/>
  <c r="S40"/>
  <c r="T40"/>
  <c r="U40"/>
  <c r="V40"/>
  <c r="V41" s="1"/>
  <c r="U41"/>
  <c r="W38"/>
  <c r="AY37"/>
  <c r="BH37" s="1"/>
  <c r="W37"/>
  <c r="AM28" i="15"/>
  <c r="AY30" i="14"/>
  <c r="F18" i="15"/>
  <c r="F8"/>
  <c r="F14"/>
  <c r="F9"/>
  <c r="F15"/>
  <c r="F19"/>
  <c r="G18"/>
  <c r="G8"/>
  <c r="G14"/>
  <c r="G9"/>
  <c r="G15"/>
  <c r="G19"/>
  <c r="G38"/>
  <c r="H18"/>
  <c r="H37" s="1"/>
  <c r="H8"/>
  <c r="H14"/>
  <c r="H9"/>
  <c r="H15"/>
  <c r="H19"/>
  <c r="I18"/>
  <c r="I8"/>
  <c r="I14"/>
  <c r="I9"/>
  <c r="I15"/>
  <c r="I19"/>
  <c r="J18"/>
  <c r="J8"/>
  <c r="J14"/>
  <c r="J9"/>
  <c r="J15"/>
  <c r="J19"/>
  <c r="K18"/>
  <c r="K8"/>
  <c r="K14"/>
  <c r="K9"/>
  <c r="K15"/>
  <c r="K19"/>
  <c r="L18"/>
  <c r="L8"/>
  <c r="L14"/>
  <c r="L9"/>
  <c r="L15"/>
  <c r="L19"/>
  <c r="M18"/>
  <c r="M8"/>
  <c r="M14"/>
  <c r="M9"/>
  <c r="M15"/>
  <c r="M19"/>
  <c r="N18"/>
  <c r="N8"/>
  <c r="N14"/>
  <c r="N9"/>
  <c r="N15"/>
  <c r="N19"/>
  <c r="N38" s="1"/>
  <c r="O18"/>
  <c r="O37" s="1"/>
  <c r="O8"/>
  <c r="O14"/>
  <c r="O9"/>
  <c r="O15"/>
  <c r="O19"/>
  <c r="P18"/>
  <c r="P8"/>
  <c r="P14"/>
  <c r="P9"/>
  <c r="P15"/>
  <c r="P19"/>
  <c r="Q18"/>
  <c r="Q37" s="1"/>
  <c r="Q38"/>
  <c r="R18"/>
  <c r="R37" s="1"/>
  <c r="R38"/>
  <c r="S18"/>
  <c r="S37" s="1"/>
  <c r="S38"/>
  <c r="T18"/>
  <c r="T37" s="1"/>
  <c r="T39" s="1"/>
  <c r="T38"/>
  <c r="E18"/>
  <c r="E8"/>
  <c r="E14"/>
  <c r="V11"/>
  <c r="V13"/>
  <c r="V17"/>
  <c r="V15" s="1"/>
  <c r="E19"/>
  <c r="Y8"/>
  <c r="Y14"/>
  <c r="Y18"/>
  <c r="Y9"/>
  <c r="Y15"/>
  <c r="Z8"/>
  <c r="Z14"/>
  <c r="Z18"/>
  <c r="Z37" s="1"/>
  <c r="Z9"/>
  <c r="Z15"/>
  <c r="AA8"/>
  <c r="AA14"/>
  <c r="AA18"/>
  <c r="AA9"/>
  <c r="AA15"/>
  <c r="AB8"/>
  <c r="AB14"/>
  <c r="AB18"/>
  <c r="AB9"/>
  <c r="AB15"/>
  <c r="AC8"/>
  <c r="AC14"/>
  <c r="AC18"/>
  <c r="AC9"/>
  <c r="AC15"/>
  <c r="AD8"/>
  <c r="AD14"/>
  <c r="AD18"/>
  <c r="AD9"/>
  <c r="AD15"/>
  <c r="AE8"/>
  <c r="AE14"/>
  <c r="AE18"/>
  <c r="AE9"/>
  <c r="AE15"/>
  <c r="AF8"/>
  <c r="AF14"/>
  <c r="AF18"/>
  <c r="AF9"/>
  <c r="AF15"/>
  <c r="AG8"/>
  <c r="AG14"/>
  <c r="AG18"/>
  <c r="AG9"/>
  <c r="AG15"/>
  <c r="AH18"/>
  <c r="AH37" s="1"/>
  <c r="AH38"/>
  <c r="AI18"/>
  <c r="AI37" s="1"/>
  <c r="AI38"/>
  <c r="AJ18"/>
  <c r="AJ37" s="1"/>
  <c r="AJ38"/>
  <c r="AK18"/>
  <c r="AK37" s="1"/>
  <c r="AK39" s="1"/>
  <c r="AK38"/>
  <c r="AM10"/>
  <c r="AM12"/>
  <c r="AM16"/>
  <c r="AM14" s="1"/>
  <c r="AM20"/>
  <c r="AM22"/>
  <c r="AM23"/>
  <c r="AM25"/>
  <c r="AM27"/>
  <c r="AM29"/>
  <c r="AM32"/>
  <c r="AM11"/>
  <c r="AM13"/>
  <c r="AM17"/>
  <c r="AM15" s="1"/>
  <c r="E9"/>
  <c r="E15"/>
  <c r="E38" s="1"/>
  <c r="V28"/>
  <c r="V20"/>
  <c r="V23"/>
  <c r="V22"/>
  <c r="V25"/>
  <c r="V27"/>
  <c r="V29"/>
  <c r="V31"/>
  <c r="BH31" s="1"/>
  <c r="V32"/>
  <c r="BH27"/>
  <c r="V30"/>
  <c r="AM30"/>
  <c r="V24"/>
  <c r="V16"/>
  <c r="V10"/>
  <c r="BH10" s="1"/>
  <c r="V12"/>
  <c r="AB22" i="14"/>
  <c r="AC22"/>
  <c r="AE22"/>
  <c r="AF22"/>
  <c r="AG22"/>
  <c r="AI22"/>
  <c r="AJ22"/>
  <c r="AK22"/>
  <c r="AL22"/>
  <c r="AM22"/>
  <c r="AN22"/>
  <c r="AO22"/>
  <c r="AP22"/>
  <c r="AQ22"/>
  <c r="AR22"/>
  <c r="AH22"/>
  <c r="AA22"/>
  <c r="Z22"/>
  <c r="AC23"/>
  <c r="AD23"/>
  <c r="AE23"/>
  <c r="AF23"/>
  <c r="AG23"/>
  <c r="AH23"/>
  <c r="AI23"/>
  <c r="AJ23"/>
  <c r="AK23"/>
  <c r="AL23"/>
  <c r="AM23"/>
  <c r="AN23"/>
  <c r="AO23"/>
  <c r="AP23"/>
  <c r="AQ23"/>
  <c r="AR23"/>
  <c r="AB23"/>
  <c r="AD22"/>
  <c r="AU41"/>
  <c r="AT41"/>
  <c r="AS41"/>
  <c r="AA41"/>
  <c r="Z41"/>
  <c r="AS40"/>
  <c r="AT40"/>
  <c r="AU40"/>
  <c r="AV40"/>
  <c r="H22"/>
  <c r="I22"/>
  <c r="K22"/>
  <c r="L22"/>
  <c r="M22"/>
  <c r="M39" s="1"/>
  <c r="N22"/>
  <c r="Q22"/>
  <c r="W28"/>
  <c r="W32"/>
  <c r="AY28"/>
  <c r="AY24"/>
  <c r="AY34"/>
  <c r="E22"/>
  <c r="F23"/>
  <c r="G23"/>
  <c r="H23"/>
  <c r="I23"/>
  <c r="J23"/>
  <c r="K23"/>
  <c r="L23"/>
  <c r="M23"/>
  <c r="N23"/>
  <c r="O23"/>
  <c r="P23"/>
  <c r="Q23"/>
  <c r="E23"/>
  <c r="F22"/>
  <c r="G22"/>
  <c r="O22"/>
  <c r="P22"/>
  <c r="AS22"/>
  <c r="AS39" s="1"/>
  <c r="AT22"/>
  <c r="AT39" s="1"/>
  <c r="AU22"/>
  <c r="AU39" s="1"/>
  <c r="AV22"/>
  <c r="AV39" s="1"/>
  <c r="AY38"/>
  <c r="AY36"/>
  <c r="W36"/>
  <c r="W35"/>
  <c r="AY35"/>
  <c r="W34"/>
  <c r="BH34" s="1"/>
  <c r="W33"/>
  <c r="AY33"/>
  <c r="AY32"/>
  <c r="BH32" s="1"/>
  <c r="W31"/>
  <c r="AY31"/>
  <c r="W29"/>
  <c r="AY29"/>
  <c r="W30"/>
  <c r="AY25"/>
  <c r="AY27"/>
  <c r="BH27" s="1"/>
  <c r="W25"/>
  <c r="BH25" s="1"/>
  <c r="W24"/>
  <c r="W26"/>
  <c r="BH26" s="1"/>
  <c r="AC17"/>
  <c r="AD17"/>
  <c r="AE17"/>
  <c r="AF17"/>
  <c r="AG17"/>
  <c r="AH17"/>
  <c r="AI17"/>
  <c r="AJ17"/>
  <c r="AK17"/>
  <c r="AL17"/>
  <c r="AM17"/>
  <c r="AN17"/>
  <c r="AO17"/>
  <c r="AP17"/>
  <c r="AQ17"/>
  <c r="AR17"/>
  <c r="AY19"/>
  <c r="AY21"/>
  <c r="AB17"/>
  <c r="AC16"/>
  <c r="AD16"/>
  <c r="AE16"/>
  <c r="AF16"/>
  <c r="AG16"/>
  <c r="AH16"/>
  <c r="AI16"/>
  <c r="AJ16"/>
  <c r="AJ39" s="1"/>
  <c r="AK16"/>
  <c r="AL16"/>
  <c r="AM16"/>
  <c r="AN16"/>
  <c r="AO16"/>
  <c r="AP16"/>
  <c r="AQ16"/>
  <c r="AR16"/>
  <c r="AY18"/>
  <c r="AY20"/>
  <c r="AB16"/>
  <c r="F17"/>
  <c r="G17"/>
  <c r="H17"/>
  <c r="I17"/>
  <c r="J17"/>
  <c r="K17"/>
  <c r="L17"/>
  <c r="M17"/>
  <c r="N17"/>
  <c r="O17"/>
  <c r="P17"/>
  <c r="Q17"/>
  <c r="W19"/>
  <c r="BH19" s="1"/>
  <c r="W21"/>
  <c r="E17"/>
  <c r="F16"/>
  <c r="G16"/>
  <c r="H16"/>
  <c r="I16"/>
  <c r="J16"/>
  <c r="K16"/>
  <c r="L16"/>
  <c r="M16"/>
  <c r="N16"/>
  <c r="O16"/>
  <c r="P16"/>
  <c r="Q16"/>
  <c r="W18"/>
  <c r="W20"/>
  <c r="E16"/>
  <c r="AC9"/>
  <c r="AD9"/>
  <c r="AD40" s="1"/>
  <c r="AE9"/>
  <c r="AF9"/>
  <c r="AF40" s="1"/>
  <c r="AG9"/>
  <c r="AH9"/>
  <c r="AH40" s="1"/>
  <c r="AI9"/>
  <c r="AJ9"/>
  <c r="AJ40" s="1"/>
  <c r="AK9"/>
  <c r="AL9"/>
  <c r="AL40" s="1"/>
  <c r="AM9"/>
  <c r="AN9"/>
  <c r="AN40" s="1"/>
  <c r="AO9"/>
  <c r="AP9"/>
  <c r="AP40" s="1"/>
  <c r="AQ9"/>
  <c r="AR9"/>
  <c r="AR40" s="1"/>
  <c r="AY11"/>
  <c r="AY13"/>
  <c r="AY15"/>
  <c r="AB9"/>
  <c r="AC8"/>
  <c r="AC39" s="1"/>
  <c r="AD8"/>
  <c r="AD39" s="1"/>
  <c r="AD41" s="1"/>
  <c r="AE8"/>
  <c r="AF8"/>
  <c r="AG8"/>
  <c r="AH8"/>
  <c r="AH39" s="1"/>
  <c r="AH41" s="1"/>
  <c r="AI8"/>
  <c r="AJ8"/>
  <c r="AK8"/>
  <c r="AL8"/>
  <c r="AL39" s="1"/>
  <c r="AL41" s="1"/>
  <c r="AM8"/>
  <c r="AN8"/>
  <c r="AO8"/>
  <c r="AP8"/>
  <c r="AP39" s="1"/>
  <c r="AP41" s="1"/>
  <c r="AQ8"/>
  <c r="AR8"/>
  <c r="AY10"/>
  <c r="BH10" s="1"/>
  <c r="AY12"/>
  <c r="AY14"/>
  <c r="BH14" s="1"/>
  <c r="AB8"/>
  <c r="F9"/>
  <c r="G9"/>
  <c r="H9"/>
  <c r="I9"/>
  <c r="J9"/>
  <c r="K9"/>
  <c r="L9"/>
  <c r="M9"/>
  <c r="N9"/>
  <c r="O9"/>
  <c r="O40" s="1"/>
  <c r="P9"/>
  <c r="Q9"/>
  <c r="W13"/>
  <c r="W15"/>
  <c r="E9"/>
  <c r="F8"/>
  <c r="G8"/>
  <c r="H8"/>
  <c r="I8"/>
  <c r="J8"/>
  <c r="K8"/>
  <c r="L8"/>
  <c r="M8"/>
  <c r="N8"/>
  <c r="O8"/>
  <c r="P8"/>
  <c r="P39" s="1"/>
  <c r="Q8"/>
  <c r="W12"/>
  <c r="W14"/>
  <c r="E8"/>
  <c r="E39" s="1"/>
  <c r="BH11"/>
  <c r="U34" i="13"/>
  <c r="T15"/>
  <c r="U15"/>
  <c r="W46"/>
  <c r="H34"/>
  <c r="H24"/>
  <c r="U24"/>
  <c r="U14"/>
  <c r="W36"/>
  <c r="W42"/>
  <c r="W16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Z15"/>
  <c r="AA14"/>
  <c r="AB14"/>
  <c r="AC14"/>
  <c r="AD14"/>
  <c r="AE14"/>
  <c r="AF14"/>
  <c r="AG14"/>
  <c r="AH14"/>
  <c r="AI14"/>
  <c r="AJ14"/>
  <c r="AJ66" s="1"/>
  <c r="AK14"/>
  <c r="AL14"/>
  <c r="AM14"/>
  <c r="AN14"/>
  <c r="AO14"/>
  <c r="AP14"/>
  <c r="AQ14"/>
  <c r="AR14"/>
  <c r="Z14"/>
  <c r="AG48"/>
  <c r="AI34"/>
  <c r="AJ34"/>
  <c r="AL34"/>
  <c r="AN34"/>
  <c r="AO34"/>
  <c r="AP34"/>
  <c r="AP66" s="1"/>
  <c r="W40"/>
  <c r="W38"/>
  <c r="U48"/>
  <c r="W47"/>
  <c r="W43"/>
  <c r="W41"/>
  <c r="W39"/>
  <c r="U35"/>
  <c r="W37"/>
  <c r="U49"/>
  <c r="W51"/>
  <c r="W50"/>
  <c r="U25"/>
  <c r="W31"/>
  <c r="W29"/>
  <c r="BI29" s="1"/>
  <c r="W28"/>
  <c r="BI28" s="1"/>
  <c r="W23"/>
  <c r="W22"/>
  <c r="W21"/>
  <c r="U9"/>
  <c r="U67" s="1"/>
  <c r="U8"/>
  <c r="W30"/>
  <c r="W24"/>
  <c r="AX31"/>
  <c r="AX30"/>
  <c r="AX29"/>
  <c r="AX28"/>
  <c r="W63"/>
  <c r="W62"/>
  <c r="AB35"/>
  <c r="AH35"/>
  <c r="AF35"/>
  <c r="AM35"/>
  <c r="Z49"/>
  <c r="AA49"/>
  <c r="AE49"/>
  <c r="AK49"/>
  <c r="AN49"/>
  <c r="AQ49"/>
  <c r="AL49"/>
  <c r="AL25"/>
  <c r="AD25"/>
  <c r="AJ48"/>
  <c r="AK48"/>
  <c r="AK34"/>
  <c r="AC48"/>
  <c r="AF34"/>
  <c r="AG34"/>
  <c r="AO48"/>
  <c r="E34"/>
  <c r="F34"/>
  <c r="F24"/>
  <c r="Q34"/>
  <c r="Q48"/>
  <c r="R34"/>
  <c r="R14"/>
  <c r="N34"/>
  <c r="S34"/>
  <c r="G34"/>
  <c r="H48"/>
  <c r="L48"/>
  <c r="K48"/>
  <c r="I34"/>
  <c r="J34"/>
  <c r="T48"/>
  <c r="E49"/>
  <c r="T49"/>
  <c r="T35"/>
  <c r="S49"/>
  <c r="S15"/>
  <c r="M35"/>
  <c r="M15"/>
  <c r="M67" s="1"/>
  <c r="G35"/>
  <c r="G15"/>
  <c r="I35"/>
  <c r="I15"/>
  <c r="I67" s="1"/>
  <c r="P35"/>
  <c r="P15"/>
  <c r="J35"/>
  <c r="J15"/>
  <c r="Q35"/>
  <c r="Q15"/>
  <c r="H35"/>
  <c r="H15"/>
  <c r="L35"/>
  <c r="L15"/>
  <c r="N25"/>
  <c r="N15"/>
  <c r="R25"/>
  <c r="R15"/>
  <c r="K25"/>
  <c r="K15"/>
  <c r="O25"/>
  <c r="O15"/>
  <c r="F15"/>
  <c r="AX63"/>
  <c r="BI63" s="1"/>
  <c r="AX62"/>
  <c r="AX60"/>
  <c r="F49"/>
  <c r="G49"/>
  <c r="H49"/>
  <c r="I49"/>
  <c r="J49"/>
  <c r="K49"/>
  <c r="L49"/>
  <c r="M49"/>
  <c r="N49"/>
  <c r="O49"/>
  <c r="P49"/>
  <c r="Q49"/>
  <c r="R49"/>
  <c r="AB49"/>
  <c r="AB67" s="1"/>
  <c r="AC49"/>
  <c r="AD49"/>
  <c r="AF49"/>
  <c r="AG49"/>
  <c r="AH49"/>
  <c r="AI49"/>
  <c r="AJ49"/>
  <c r="AM49"/>
  <c r="AO49"/>
  <c r="AP49"/>
  <c r="AR49"/>
  <c r="AS49"/>
  <c r="AS67" s="1"/>
  <c r="AT49"/>
  <c r="AT67" s="1"/>
  <c r="AU49"/>
  <c r="AU67"/>
  <c r="AV49"/>
  <c r="AV67" s="1"/>
  <c r="AX51"/>
  <c r="AX53"/>
  <c r="AX57"/>
  <c r="AX49" s="1"/>
  <c r="F48"/>
  <c r="G48"/>
  <c r="I48"/>
  <c r="J48"/>
  <c r="M48"/>
  <c r="N48"/>
  <c r="O48"/>
  <c r="P48"/>
  <c r="R48"/>
  <c r="S48"/>
  <c r="Z48"/>
  <c r="AA48"/>
  <c r="AB48"/>
  <c r="AD48"/>
  <c r="AE48"/>
  <c r="AF48"/>
  <c r="AH48"/>
  <c r="AI48"/>
  <c r="AL48"/>
  <c r="AM48"/>
  <c r="AN48"/>
  <c r="AP48"/>
  <c r="AQ48"/>
  <c r="AR48"/>
  <c r="AS48"/>
  <c r="AS66" s="1"/>
  <c r="AS68" s="1"/>
  <c r="AT48"/>
  <c r="AT66"/>
  <c r="AT68" s="1"/>
  <c r="AU48"/>
  <c r="AU66" s="1"/>
  <c r="AU68" s="1"/>
  <c r="AV48"/>
  <c r="AV66" s="1"/>
  <c r="AV68" s="1"/>
  <c r="AX50"/>
  <c r="AX56"/>
  <c r="E48"/>
  <c r="BI50"/>
  <c r="BI51"/>
  <c r="W52"/>
  <c r="AX52"/>
  <c r="BI52" s="1"/>
  <c r="W53"/>
  <c r="F35"/>
  <c r="K35"/>
  <c r="N35"/>
  <c r="O35"/>
  <c r="R35"/>
  <c r="S35"/>
  <c r="W45"/>
  <c r="Z35"/>
  <c r="AA35"/>
  <c r="AC35"/>
  <c r="AD35"/>
  <c r="AE35"/>
  <c r="AG35"/>
  <c r="AI35"/>
  <c r="AJ35"/>
  <c r="AK35"/>
  <c r="AL35"/>
  <c r="AN35"/>
  <c r="AO35"/>
  <c r="AO67" s="1"/>
  <c r="AP35"/>
  <c r="AQ35"/>
  <c r="AR35"/>
  <c r="AX37"/>
  <c r="AX39"/>
  <c r="AX41"/>
  <c r="AX43"/>
  <c r="AX45"/>
  <c r="AX47"/>
  <c r="E35"/>
  <c r="K34"/>
  <c r="L34"/>
  <c r="M34"/>
  <c r="O34"/>
  <c r="P34"/>
  <c r="T34"/>
  <c r="W44"/>
  <c r="Z34"/>
  <c r="AA34"/>
  <c r="AB34"/>
  <c r="AC34"/>
  <c r="AD34"/>
  <c r="AE34"/>
  <c r="AH34"/>
  <c r="AM34"/>
  <c r="AQ34"/>
  <c r="AR34"/>
  <c r="AX36"/>
  <c r="AX34" s="1"/>
  <c r="AX38"/>
  <c r="AX40"/>
  <c r="AX42"/>
  <c r="AX44"/>
  <c r="AX46"/>
  <c r="AA25"/>
  <c r="AB25"/>
  <c r="AC25"/>
  <c r="AE25"/>
  <c r="AF25"/>
  <c r="AG25"/>
  <c r="AH25"/>
  <c r="AH67" s="1"/>
  <c r="AI25"/>
  <c r="AJ25"/>
  <c r="AK25"/>
  <c r="AM25"/>
  <c r="AN25"/>
  <c r="AO25"/>
  <c r="AP25"/>
  <c r="AQ25"/>
  <c r="AR25"/>
  <c r="Z25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Z24"/>
  <c r="AX33"/>
  <c r="BI33"/>
  <c r="AX32"/>
  <c r="BI32" s="1"/>
  <c r="F25"/>
  <c r="G25"/>
  <c r="H25"/>
  <c r="I25"/>
  <c r="J25"/>
  <c r="L25"/>
  <c r="M25"/>
  <c r="P25"/>
  <c r="Q25"/>
  <c r="S25"/>
  <c r="T25"/>
  <c r="E25"/>
  <c r="G24"/>
  <c r="I24"/>
  <c r="J24"/>
  <c r="K24"/>
  <c r="L24"/>
  <c r="M24"/>
  <c r="N24"/>
  <c r="O24"/>
  <c r="P24"/>
  <c r="Q24"/>
  <c r="R24"/>
  <c r="S24"/>
  <c r="T24"/>
  <c r="E24"/>
  <c r="E15"/>
  <c r="F14"/>
  <c r="G14"/>
  <c r="H14"/>
  <c r="I14"/>
  <c r="J14"/>
  <c r="K14"/>
  <c r="L14"/>
  <c r="M14"/>
  <c r="N14"/>
  <c r="N66" s="1"/>
  <c r="O14"/>
  <c r="P14"/>
  <c r="Q14"/>
  <c r="S14"/>
  <c r="T14"/>
  <c r="W18"/>
  <c r="W20"/>
  <c r="E14"/>
  <c r="E8"/>
  <c r="F8"/>
  <c r="G8"/>
  <c r="H8"/>
  <c r="H66" s="1"/>
  <c r="I8"/>
  <c r="I66" s="1"/>
  <c r="J8"/>
  <c r="K8"/>
  <c r="L8"/>
  <c r="M8"/>
  <c r="N8"/>
  <c r="O8"/>
  <c r="O66" s="1"/>
  <c r="P8"/>
  <c r="Q8"/>
  <c r="R8"/>
  <c r="S8"/>
  <c r="S66" s="1"/>
  <c r="T8"/>
  <c r="F9"/>
  <c r="G9"/>
  <c r="H9"/>
  <c r="H67" s="1"/>
  <c r="I9"/>
  <c r="J9"/>
  <c r="K9"/>
  <c r="L9"/>
  <c r="L67" s="1"/>
  <c r="M9"/>
  <c r="N9"/>
  <c r="O9"/>
  <c r="P9"/>
  <c r="P67" s="1"/>
  <c r="Q9"/>
  <c r="R9"/>
  <c r="R67" s="1"/>
  <c r="S9"/>
  <c r="T9"/>
  <c r="T67" s="1"/>
  <c r="E9"/>
  <c r="BI21"/>
  <c r="AX21"/>
  <c r="BI20"/>
  <c r="AX20"/>
  <c r="W19"/>
  <c r="W17"/>
  <c r="Z9"/>
  <c r="Z67" s="1"/>
  <c r="AA9"/>
  <c r="AB9"/>
  <c r="AC9"/>
  <c r="AD9"/>
  <c r="AD67" s="1"/>
  <c r="AE9"/>
  <c r="AF9"/>
  <c r="AG9"/>
  <c r="AH9"/>
  <c r="AI9"/>
  <c r="AJ9"/>
  <c r="AK9"/>
  <c r="AK67" s="1"/>
  <c r="AL9"/>
  <c r="AL67"/>
  <c r="AM9"/>
  <c r="AN9"/>
  <c r="AO9"/>
  <c r="AP9"/>
  <c r="AP67" s="1"/>
  <c r="AQ9"/>
  <c r="AR9"/>
  <c r="AR67"/>
  <c r="AX11"/>
  <c r="AX9" s="1"/>
  <c r="AX13"/>
  <c r="Z8"/>
  <c r="Z66" s="1"/>
  <c r="AA8"/>
  <c r="AB8"/>
  <c r="AC8"/>
  <c r="AD8"/>
  <c r="AD66" s="1"/>
  <c r="AE8"/>
  <c r="AF8"/>
  <c r="AG8"/>
  <c r="AH8"/>
  <c r="AI8"/>
  <c r="AI66" s="1"/>
  <c r="AJ8"/>
  <c r="AK8"/>
  <c r="AK66" s="1"/>
  <c r="AL8"/>
  <c r="AL66" s="1"/>
  <c r="AM8"/>
  <c r="AN8"/>
  <c r="AN66"/>
  <c r="AO8"/>
  <c r="AO66" s="1"/>
  <c r="AP8"/>
  <c r="AQ8"/>
  <c r="AR8"/>
  <c r="AR66" s="1"/>
  <c r="AR68" s="1"/>
  <c r="AX10"/>
  <c r="AX12"/>
  <c r="AX8" s="1"/>
  <c r="W11"/>
  <c r="W13"/>
  <c r="W10"/>
  <c r="V26" i="15"/>
  <c r="BH26" s="1"/>
  <c r="AM26"/>
  <c r="V21"/>
  <c r="AM21"/>
  <c r="AA54" i="13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Z54"/>
  <c r="F54"/>
  <c r="G54"/>
  <c r="H54"/>
  <c r="I54"/>
  <c r="J54"/>
  <c r="K54"/>
  <c r="L54"/>
  <c r="M54"/>
  <c r="N54"/>
  <c r="O54"/>
  <c r="P54"/>
  <c r="Q54"/>
  <c r="R54"/>
  <c r="E54"/>
  <c r="BI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Z55"/>
  <c r="F55"/>
  <c r="G55"/>
  <c r="H55"/>
  <c r="I55"/>
  <c r="J55"/>
  <c r="K55"/>
  <c r="L55"/>
  <c r="M55"/>
  <c r="N55"/>
  <c r="O55"/>
  <c r="P55"/>
  <c r="Q55"/>
  <c r="R55"/>
  <c r="E55"/>
  <c r="BI55" s="1"/>
  <c r="AX61"/>
  <c r="W60"/>
  <c r="W61"/>
  <c r="BI58"/>
  <c r="BI59"/>
  <c r="BI60"/>
  <c r="AX58"/>
  <c r="AX59"/>
  <c r="W57"/>
  <c r="W55"/>
  <c r="AX19"/>
  <c r="BI19"/>
  <c r="AX18"/>
  <c r="BI18" s="1"/>
  <c r="AX22"/>
  <c r="BI11"/>
  <c r="BI10"/>
  <c r="W27"/>
  <c r="W26"/>
  <c r="W59"/>
  <c r="W58"/>
  <c r="BI64"/>
  <c r="AX64"/>
  <c r="BI57"/>
  <c r="BI56"/>
  <c r="W56"/>
  <c r="BI47"/>
  <c r="BI46"/>
  <c r="BI45"/>
  <c r="BI44"/>
  <c r="BI43"/>
  <c r="BI42"/>
  <c r="BI41"/>
  <c r="BI40"/>
  <c r="BI39"/>
  <c r="BI38"/>
  <c r="BI37"/>
  <c r="BI36"/>
  <c r="BI31"/>
  <c r="BI30"/>
  <c r="BI27"/>
  <c r="AX27"/>
  <c r="BI26"/>
  <c r="AX26"/>
  <c r="BI23"/>
  <c r="AX23"/>
  <c r="BI22"/>
  <c r="BI17"/>
  <c r="AX17"/>
  <c r="BI16"/>
  <c r="AX16"/>
  <c r="AX14" s="1"/>
  <c r="BI13"/>
  <c r="BI12"/>
  <c r="W12"/>
  <c r="BH13" i="15"/>
  <c r="W54" i="13"/>
  <c r="AX55"/>
  <c r="AX54"/>
  <c r="BI53"/>
  <c r="AF38" i="15"/>
  <c r="H38"/>
  <c r="BH12"/>
  <c r="S67" i="13"/>
  <c r="Q67"/>
  <c r="U66"/>
  <c r="AO40" i="14"/>
  <c r="AK40"/>
  <c r="AG40"/>
  <c r="AC40"/>
  <c r="AB37" i="15"/>
  <c r="F38"/>
  <c r="M66" i="13"/>
  <c r="K38" i="15" l="1"/>
  <c r="N37"/>
  <c r="N39" s="1"/>
  <c r="G37"/>
  <c r="G39" s="1"/>
  <c r="AE39" i="14"/>
  <c r="BH36"/>
  <c r="AQ39"/>
  <c r="AQ41" s="1"/>
  <c r="AI39"/>
  <c r="Q40"/>
  <c r="M40"/>
  <c r="I40"/>
  <c r="AR39"/>
  <c r="AR41" s="1"/>
  <c r="AN39"/>
  <c r="AF39"/>
  <c r="AV41"/>
  <c r="E40"/>
  <c r="I39"/>
  <c r="AM39"/>
  <c r="AY9"/>
  <c r="W16"/>
  <c r="O39"/>
  <c r="O41" s="1"/>
  <c r="G39"/>
  <c r="W9"/>
  <c r="BH9" s="1"/>
  <c r="N40"/>
  <c r="F40"/>
  <c r="AO39"/>
  <c r="AO41" s="1"/>
  <c r="AK39"/>
  <c r="BH29"/>
  <c r="AJ41"/>
  <c r="G41"/>
  <c r="AQ40"/>
  <c r="AI40"/>
  <c r="AG39"/>
  <c r="AG41" s="1"/>
  <c r="AC41"/>
  <c r="P40"/>
  <c r="P41" s="1"/>
  <c r="N39"/>
  <c r="N41" s="1"/>
  <c r="AM40"/>
  <c r="AM41" s="1"/>
  <c r="BH15"/>
  <c r="AB39"/>
  <c r="AK41"/>
  <c r="BH24"/>
  <c r="K39"/>
  <c r="AI41"/>
  <c r="W22"/>
  <c r="AE40"/>
  <c r="L39"/>
  <c r="H39"/>
  <c r="K40"/>
  <c r="G40"/>
  <c r="AB40"/>
  <c r="W17"/>
  <c r="BH18"/>
  <c r="AY23"/>
  <c r="BH31"/>
  <c r="BH33"/>
  <c r="BH35"/>
  <c r="BH23" s="1"/>
  <c r="H40"/>
  <c r="M41"/>
  <c r="F39"/>
  <c r="F41" s="1"/>
  <c r="Q39"/>
  <c r="Q41" s="1"/>
  <c r="BH38"/>
  <c r="BH21" i="15"/>
  <c r="AG37"/>
  <c r="AF37"/>
  <c r="AF39" s="1"/>
  <c r="AE37"/>
  <c r="BH29"/>
  <c r="AM8"/>
  <c r="AJ39"/>
  <c r="AH39"/>
  <c r="R39"/>
  <c r="P37"/>
  <c r="P39" s="1"/>
  <c r="BH30"/>
  <c r="BH23"/>
  <c r="AG38"/>
  <c r="O38"/>
  <c r="O39" s="1"/>
  <c r="H39"/>
  <c r="AA37"/>
  <c r="Z38"/>
  <c r="E37"/>
  <c r="E39" s="1"/>
  <c r="P38"/>
  <c r="BH32"/>
  <c r="BH25"/>
  <c r="BH20"/>
  <c r="BH16"/>
  <c r="BH14" s="1"/>
  <c r="Z39"/>
  <c r="BH24"/>
  <c r="AM9"/>
  <c r="AD38"/>
  <c r="AD37"/>
  <c r="AA38"/>
  <c r="Y37"/>
  <c r="M37"/>
  <c r="L38"/>
  <c r="BH28"/>
  <c r="BH22"/>
  <c r="AI39"/>
  <c r="AE38"/>
  <c r="AC38"/>
  <c r="AC37"/>
  <c r="S39"/>
  <c r="Q39"/>
  <c r="M38"/>
  <c r="L37"/>
  <c r="J37"/>
  <c r="I38"/>
  <c r="AB38"/>
  <c r="AB39" s="1"/>
  <c r="V19"/>
  <c r="K37"/>
  <c r="J38"/>
  <c r="I37"/>
  <c r="F37"/>
  <c r="F39" s="1"/>
  <c r="AM18"/>
  <c r="AM37" s="1"/>
  <c r="V9"/>
  <c r="BH30" i="14"/>
  <c r="AY17"/>
  <c r="BH17" s="1"/>
  <c r="AY8"/>
  <c r="AY22"/>
  <c r="L40"/>
  <c r="BH20"/>
  <c r="AY16"/>
  <c r="BH16" s="1"/>
  <c r="W8"/>
  <c r="AI68" i="13"/>
  <c r="AP68"/>
  <c r="H68"/>
  <c r="J66"/>
  <c r="J68" s="1"/>
  <c r="W49"/>
  <c r="BI49" s="1"/>
  <c r="AO68"/>
  <c r="AM67"/>
  <c r="M68"/>
  <c r="W9"/>
  <c r="BI9" s="1"/>
  <c r="AM66"/>
  <c r="AG66"/>
  <c r="AC66"/>
  <c r="AC68" s="1"/>
  <c r="AN67"/>
  <c r="AN68" s="1"/>
  <c r="N67"/>
  <c r="N68" s="1"/>
  <c r="J67"/>
  <c r="F67"/>
  <c r="F66"/>
  <c r="W14"/>
  <c r="AX25"/>
  <c r="AX48"/>
  <c r="BI48" s="1"/>
  <c r="W15"/>
  <c r="BI15" s="1"/>
  <c r="AC67"/>
  <c r="BI61"/>
  <c r="AH66"/>
  <c r="AD68"/>
  <c r="AI67"/>
  <c r="AE67"/>
  <c r="O67"/>
  <c r="O68" s="1"/>
  <c r="K67"/>
  <c r="G67"/>
  <c r="K66"/>
  <c r="W25"/>
  <c r="BI25" s="1"/>
  <c r="AQ66"/>
  <c r="AX24"/>
  <c r="BI24" s="1"/>
  <c r="AE66"/>
  <c r="AE68" s="1"/>
  <c r="AX35"/>
  <c r="G66"/>
  <c r="G68" s="1"/>
  <c r="AK68"/>
  <c r="AF66"/>
  <c r="W35"/>
  <c r="AL68"/>
  <c r="AB66"/>
  <c r="AB68" s="1"/>
  <c r="AQ67"/>
  <c r="AG67"/>
  <c r="AG68" s="1"/>
  <c r="AA67"/>
  <c r="AX67" s="1"/>
  <c r="T66"/>
  <c r="T68" s="1"/>
  <c r="I68"/>
  <c r="W8"/>
  <c r="BI8" s="1"/>
  <c r="BI62"/>
  <c r="W48"/>
  <c r="AJ67"/>
  <c r="AJ68" s="1"/>
  <c r="AF67"/>
  <c r="AX15"/>
  <c r="W34"/>
  <c r="U68"/>
  <c r="S68"/>
  <c r="R66"/>
  <c r="R68" s="1"/>
  <c r="P66"/>
  <c r="P68" s="1"/>
  <c r="L66"/>
  <c r="L68" s="1"/>
  <c r="E66"/>
  <c r="E68" s="1"/>
  <c r="Q66"/>
  <c r="Q68" s="1"/>
  <c r="E67"/>
  <c r="AF41" i="14"/>
  <c r="W67" i="13"/>
  <c r="Z68"/>
  <c r="AQ68"/>
  <c r="AM68"/>
  <c r="AH68"/>
  <c r="BI35"/>
  <c r="AA39" i="15"/>
  <c r="E41" i="14"/>
  <c r="F68" i="13"/>
  <c r="BI14"/>
  <c r="BI34"/>
  <c r="H41" i="14"/>
  <c r="AN41"/>
  <c r="AA66" i="13"/>
  <c r="BH28" i="14"/>
  <c r="BH22" s="1"/>
  <c r="V18" i="15"/>
  <c r="BH21" i="14"/>
  <c r="BH12"/>
  <c r="BH13"/>
  <c r="V14" i="15"/>
  <c r="BH17"/>
  <c r="BH15" s="1"/>
  <c r="BH11"/>
  <c r="AM19"/>
  <c r="W23" i="14"/>
  <c r="W40" s="1"/>
  <c r="V8" i="15"/>
  <c r="BH8" s="1"/>
  <c r="AG39" l="1"/>
  <c r="K39"/>
  <c r="I39"/>
  <c r="V38"/>
  <c r="AE39"/>
  <c r="W39" i="14"/>
  <c r="AE41"/>
  <c r="L41"/>
  <c r="K41"/>
  <c r="AB41"/>
  <c r="AY41" s="1"/>
  <c r="BH8"/>
  <c r="BH39" s="1"/>
  <c r="AD39" i="15"/>
  <c r="Y39"/>
  <c r="V37"/>
  <c r="L39"/>
  <c r="AC39"/>
  <c r="BH18"/>
  <c r="AM38"/>
  <c r="BH9"/>
  <c r="J39"/>
  <c r="M39"/>
  <c r="AY40" i="14"/>
  <c r="BH40"/>
  <c r="AY39"/>
  <c r="AA68" i="13"/>
  <c r="BI67"/>
  <c r="AF68"/>
  <c r="K68"/>
  <c r="W68" s="1"/>
  <c r="BI68" s="1"/>
  <c r="W66"/>
  <c r="BI66" s="1"/>
  <c r="AM39" i="15"/>
  <c r="AX66" i="13"/>
  <c r="AX68" s="1"/>
  <c r="BH19" i="15"/>
  <c r="BH38" s="1"/>
  <c r="V39" l="1"/>
  <c r="BH41" i="14"/>
  <c r="BH37" i="15"/>
  <c r="BH39" s="1"/>
</calcChain>
</file>

<file path=xl/sharedStrings.xml><?xml version="1.0" encoding="utf-8"?>
<sst xmlns="http://schemas.openxmlformats.org/spreadsheetml/2006/main" count="461" uniqueCount="186">
  <si>
    <t>Индекс</t>
  </si>
  <si>
    <t>ОГСЭ.00</t>
  </si>
  <si>
    <t>ОГСЭ.02</t>
  </si>
  <si>
    <t>История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</si>
  <si>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</si>
  <si>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</si>
  <si>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</si>
  <si>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</si>
  <si>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</si>
  <si>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</si>
  <si>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</si>
  <si>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</si>
  <si>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</si>
  <si>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</si>
  <si>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</si>
  <si>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</si>
  <si>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</si>
  <si>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</si>
  <si>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</si>
  <si>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</si>
  <si>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</si>
  <si>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</si>
  <si>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</si>
  <si>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</si>
  <si>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</si>
  <si>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</si>
  <si>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</si>
  <si>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</si>
  <si>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МДК.05.01</t>
  </si>
  <si>
    <t>Производственная практика</t>
  </si>
  <si>
    <t>УП.02</t>
  </si>
  <si>
    <t>ПП.02</t>
  </si>
  <si>
    <t>УП.03</t>
  </si>
  <si>
    <t>ПП.03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</si>
  <si>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</si>
  <si>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</si>
  <si>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</si>
  <si>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</si>
  <si>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</si>
  <si>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</si>
  <si>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</si>
  <si>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</si>
  <si>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</si>
  <si>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</si>
  <si>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</si>
  <si>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</si>
  <si>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</si>
  <si>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</si>
  <si>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</si>
  <si>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</si>
  <si>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</si>
  <si>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</si>
  <si>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</si>
  <si>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</si>
  <si>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</si>
  <si>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</si>
  <si>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</si>
  <si>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</si>
  <si>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</si>
  <si>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</si>
  <si>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</si>
  <si>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</si>
  <si>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</si>
  <si>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</si>
  <si>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</si>
  <si>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</si>
  <si>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</si>
  <si>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</si>
  <si>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</si>
  <si>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</si>
  <si>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</si>
  <si>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</si>
  <si>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</si>
  <si>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</si>
  <si>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</si>
  <si>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</si>
  <si>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</si>
  <si>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</si>
  <si>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</si>
  <si>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</si>
  <si>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 xml:space="preserve"> -2/1/1/2</t>
  </si>
  <si>
    <t xml:space="preserve">Учебная практика
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</si>
  <si>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</si>
  <si>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</si>
  <si>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</si>
  <si>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</si>
  <si>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</si>
  <si>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</si>
  <si>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30.03 - 05.04</t>
  </si>
  <si>
    <t>27.04 - 03.05</t>
  </si>
  <si>
    <t>29.06 - 05.07</t>
  </si>
  <si>
    <t>02.09 - 07.09</t>
  </si>
  <si>
    <t>30.09 - 05.10</t>
  </si>
  <si>
    <t>02.12 - 07.12</t>
  </si>
  <si>
    <t>28.12 - 03.01</t>
  </si>
  <si>
    <t>01.02 - 07.02</t>
  </si>
  <si>
    <t>29.02 - 6.03</t>
  </si>
  <si>
    <t>29.09 - 05.10</t>
  </si>
  <si>
    <t>02.03 - 08.03</t>
  </si>
  <si>
    <t>01.06 - 07.06</t>
  </si>
  <si>
    <t>02.02 - 08.03</t>
  </si>
  <si>
    <t>ОП.05</t>
  </si>
  <si>
    <t>МДК.01.02</t>
  </si>
  <si>
    <t>Выполнение художественно-оформительских работ</t>
  </si>
  <si>
    <t>МДК.05.02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</si>
  <si>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</si>
  <si>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</si>
  <si>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</si>
  <si>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</si>
  <si>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</si>
  <si>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</si>
  <si>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</si>
  <si>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</si>
  <si>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</si>
  <si>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</si>
  <si>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</si>
  <si>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</si>
  <si>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</si>
  <si>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</si>
  <si>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</si>
  <si>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</si>
  <si>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</si>
  <si>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</si>
  <si>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</si>
  <si>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</t>
  </si>
  <si>
    <t>Базовые дисциплины</t>
  </si>
  <si>
    <t>Психология общения</t>
  </si>
  <si>
    <t>ОПЦ</t>
  </si>
  <si>
    <t>Общепрофессиональный цикл</t>
  </si>
  <si>
    <t>Инженерная графика</t>
  </si>
  <si>
    <t>Иностранный язык в профессиональной деятельности</t>
  </si>
  <si>
    <t>Техническая механика</t>
  </si>
  <si>
    <t>Основы электротехники</t>
  </si>
  <si>
    <t>Основы геодезии</t>
  </si>
  <si>
    <t>Общие сведения об инженерных системах</t>
  </si>
  <si>
    <t>Информационные технологии в профессиональной деятельности</t>
  </si>
  <si>
    <t>ПЦ</t>
  </si>
  <si>
    <t>Проектирование зданий и сооружений</t>
  </si>
  <si>
    <t>Технология каменных работ</t>
  </si>
  <si>
    <t>Технология штукатурных работ</t>
  </si>
  <si>
    <t>УП.05.01</t>
  </si>
  <si>
    <t>УП.05.02</t>
  </si>
  <si>
    <t>ОП.08</t>
  </si>
  <si>
    <t>Основы предпринимательской деятельности</t>
  </si>
  <si>
    <t>Организация технологических процессов на объекте капитального строительства</t>
  </si>
  <si>
    <t>Эксплуатация зданий и сооружений</t>
  </si>
  <si>
    <t>МДК.04.02</t>
  </si>
  <si>
    <t>Реконструкция зданий и сооружений</t>
  </si>
  <si>
    <t>УП.04.02</t>
  </si>
  <si>
    <t>08.02.01 Строительство и эксплуатация зданий и сооружений</t>
  </si>
  <si>
    <t>технический</t>
  </si>
  <si>
    <t>техник</t>
  </si>
  <si>
    <t>Экономика отрасли</t>
  </si>
  <si>
    <t>Проект производства работ</t>
  </si>
  <si>
    <t>Учет и контроль технологических процессов на объекте капитального строительства</t>
  </si>
  <si>
    <t>ПП.02.01</t>
  </si>
  <si>
    <t>Управление деятельностью структурных подразделений при выполнении строительно-монтажных работ, в т.ч. отделочных работ, эксплуатации, ремонте и реконструкции зданий и сооружений</t>
  </si>
  <si>
    <t>ПП.03.01</t>
  </si>
  <si>
    <t>лишние 10 часов</t>
  </si>
  <si>
    <t>Год набора</t>
  </si>
  <si>
    <t>2 года 10 мес.</t>
  </si>
  <si>
    <t>среднего общего образования</t>
  </si>
  <si>
    <t>Информатика</t>
  </si>
  <si>
    <t>ПЕРВЫЙ КУРС</t>
  </si>
  <si>
    <t>УП.04.01</t>
  </si>
  <si>
    <t>УП.02.02</t>
  </si>
  <si>
    <t>ПП.04.01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</si>
  <si>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</si>
  <si>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</si>
  <si>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</si>
  <si>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</si>
  <si>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</si>
  <si>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-</t>
  </si>
  <si>
    <t>З</t>
  </si>
  <si>
    <t>Э(6)</t>
  </si>
  <si>
    <t>Э(8)</t>
  </si>
  <si>
    <t>Э(10)</t>
  </si>
  <si>
    <t>Э(5)</t>
  </si>
  <si>
    <t>УП.02.01.01</t>
  </si>
  <si>
    <t>Организация и выполнение подготовительных, строительно-монтажных, , ремонтных работ и работ по реконструкции строительных объектов</t>
  </si>
  <si>
    <t>Э(12)</t>
  </si>
  <si>
    <t>Выполнение мероприятий по технической эксплуатации и диагностике конструкций и инженерного оборудования</t>
  </si>
  <si>
    <t>Организация и выполнение работ по оценке технического состояния конструкций и элементов зданий и реконструкции зданий и сооружений</t>
  </si>
  <si>
    <t>Составление калькуляций сметных затрат на используемые материально-технические ресурсы</t>
  </si>
  <si>
    <t>"_____" ____________ 2020 г.</t>
  </si>
  <si>
    <t>ПП.05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</si>
</sst>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07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15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0" borderId="6" xfId="0" applyNumberFormat="1" applyFont="1" applyBorder="1"/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5" borderId="20" xfId="0" applyNumberFormat="1" applyFont="1" applyFill="1" applyBorder="1"/>
    <xf numFmtId="1" fontId="7" fillId="5" borderId="17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5" borderId="17" xfId="0" applyFont="1" applyFill="1" applyBorder="1"/>
    <xf numFmtId="0" fontId="10" fillId="5" borderId="17" xfId="0" applyFont="1" applyFill="1" applyBorder="1"/>
    <xf numFmtId="1" fontId="4" fillId="2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5" borderId="17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0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19" xfId="0" applyNumberFormat="1" applyBorder="1"/>
    <xf numFmtId="1" fontId="0" fillId="7" borderId="22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5" borderId="23" xfId="0" applyNumberFormat="1" applyFont="1" applyFill="1" applyBorder="1" applyAlignment="1">
      <alignment horizontal="center" vertical="center"/>
    </xf>
    <xf numFmtId="0" fontId="0" fillId="0" borderId="15" xfId="0" applyBorder="1"/>
    <xf numFmtId="1" fontId="0" fillId="0" borderId="11" xfId="0" applyNumberFormat="1" applyBorder="1"/>
    <xf numFmtId="1" fontId="0" fillId="0" borderId="26" xfId="0" applyNumberFormat="1" applyBorder="1"/>
    <xf numFmtId="1" fontId="0" fillId="8" borderId="11" xfId="0" applyNumberFormat="1" applyFill="1" applyBorder="1"/>
    <xf numFmtId="1" fontId="0" fillId="9" borderId="11" xfId="0" applyNumberFormat="1" applyFill="1" applyBorder="1"/>
    <xf numFmtId="1" fontId="0" fillId="10" borderId="11" xfId="0" applyNumberFormat="1" applyFill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7" xfId="0" applyNumberFormat="1" applyBorder="1"/>
    <xf numFmtId="1" fontId="4" fillId="2" borderId="30" xfId="0" applyNumberFormat="1" applyFont="1" applyFill="1" applyBorder="1"/>
    <xf numFmtId="1" fontId="12" fillId="8" borderId="30" xfId="0" applyNumberFormat="1" applyFont="1" applyFill="1" applyBorder="1"/>
    <xf numFmtId="1" fontId="0" fillId="9" borderId="30" xfId="0" applyNumberFormat="1" applyFill="1" applyBorder="1"/>
    <xf numFmtId="1" fontId="0" fillId="10" borderId="30" xfId="0" applyNumberFormat="1" applyFill="1" applyBorder="1"/>
    <xf numFmtId="0" fontId="0" fillId="5" borderId="31" xfId="0" applyFill="1" applyBorder="1" applyAlignment="1">
      <alignment horizontal="center" vertical="center"/>
    </xf>
    <xf numFmtId="1" fontId="0" fillId="0" borderId="32" xfId="0" applyNumberFormat="1" applyBorder="1"/>
    <xf numFmtId="1" fontId="0" fillId="0" borderId="33" xfId="0" applyNumberFormat="1" applyBorder="1"/>
    <xf numFmtId="1" fontId="0" fillId="0" borderId="34" xfId="0" applyNumberFormat="1" applyBorder="1"/>
    <xf numFmtId="1" fontId="4" fillId="2" borderId="33" xfId="0" applyNumberFormat="1" applyFont="1" applyFill="1" applyBorder="1"/>
    <xf numFmtId="1" fontId="0" fillId="8" borderId="33" xfId="0" applyNumberFormat="1" applyFill="1" applyBorder="1"/>
    <xf numFmtId="1" fontId="0" fillId="9" borderId="33" xfId="0" applyNumberFormat="1" applyFill="1" applyBorder="1"/>
    <xf numFmtId="1" fontId="0" fillId="10" borderId="33" xfId="0" applyNumberFormat="1" applyFill="1" applyBorder="1"/>
    <xf numFmtId="0" fontId="0" fillId="5" borderId="10" xfId="0" applyFill="1" applyBorder="1" applyAlignment="1">
      <alignment horizontal="center" vertical="center"/>
    </xf>
    <xf numFmtId="1" fontId="12" fillId="9" borderId="5" xfId="0" applyNumberFormat="1" applyFont="1" applyFill="1" applyBorder="1"/>
    <xf numFmtId="0" fontId="0" fillId="5" borderId="17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0" borderId="35" xfId="0" applyNumberFormat="1" applyFont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/>
    <xf numFmtId="1" fontId="4" fillId="5" borderId="27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/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11" borderId="22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9" xfId="0" applyBorder="1"/>
    <xf numFmtId="1" fontId="4" fillId="4" borderId="23" xfId="0" applyNumberFormat="1" applyFont="1" applyFill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left" vertical="top"/>
    </xf>
    <xf numFmtId="1" fontId="10" fillId="5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6" fillId="2" borderId="28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2" borderId="24" xfId="0" applyNumberFormat="1" applyFont="1" applyFill="1" applyBorder="1" applyAlignment="1">
      <alignment horizontal="center" vertical="center"/>
    </xf>
    <xf numFmtId="1" fontId="16" fillId="2" borderId="43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1" fontId="16" fillId="4" borderId="35" xfId="0" applyNumberFormat="1" applyFon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6" fillId="5" borderId="4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1" fontId="10" fillId="3" borderId="5" xfId="0" applyNumberFormat="1" applyFont="1" applyFill="1" applyBorder="1" applyAlignment="1">
      <alignment horizontal="center" vertical="center"/>
    </xf>
    <xf numFmtId="1" fontId="16" fillId="5" borderId="5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/>
    <xf numFmtId="0" fontId="10" fillId="5" borderId="27" xfId="0" applyFont="1" applyFill="1" applyBorder="1"/>
    <xf numFmtId="1" fontId="4" fillId="5" borderId="17" xfId="0" applyNumberFormat="1" applyFont="1" applyFill="1" applyBorder="1"/>
    <xf numFmtId="1" fontId="10" fillId="5" borderId="44" xfId="0" applyNumberFormat="1" applyFont="1" applyFill="1" applyBorder="1"/>
    <xf numFmtId="1" fontId="17" fillId="5" borderId="24" xfId="0" applyNumberFormat="1" applyFont="1" applyFill="1" applyBorder="1" applyAlignment="1">
      <alignment horizontal="center" vertical="center"/>
    </xf>
    <xf numFmtId="0" fontId="4" fillId="5" borderId="45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top"/>
    </xf>
    <xf numFmtId="1" fontId="4" fillId="4" borderId="2" xfId="0" applyNumberFormat="1" applyFont="1" applyFill="1" applyBorder="1"/>
    <xf numFmtId="1" fontId="4" fillId="4" borderId="18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11" fillId="5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1" fontId="0" fillId="0" borderId="5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7" borderId="4" xfId="0" applyNumberFormat="1" applyFont="1" applyFill="1" applyBorder="1"/>
    <xf numFmtId="1" fontId="8" fillId="7" borderId="5" xfId="0" applyNumberFormat="1" applyFont="1" applyFill="1" applyBorder="1"/>
    <xf numFmtId="1" fontId="8" fillId="0" borderId="5" xfId="0" applyNumberFormat="1" applyFont="1" applyBorder="1"/>
    <xf numFmtId="1" fontId="4" fillId="5" borderId="5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11" fillId="5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/>
    <xf numFmtId="1" fontId="8" fillId="9" borderId="11" xfId="0" applyNumberFormat="1" applyFont="1" applyFill="1" applyBorder="1"/>
    <xf numFmtId="1" fontId="1" fillId="4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3" xfId="0" applyBorder="1"/>
    <xf numFmtId="0" fontId="3" fillId="0" borderId="22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4" borderId="21" xfId="0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0" fontId="10" fillId="5" borderId="47" xfId="0" applyFont="1" applyFill="1" applyBorder="1"/>
    <xf numFmtId="1" fontId="10" fillId="5" borderId="24" xfId="0" applyNumberFormat="1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0" fillId="2" borderId="48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16" fillId="5" borderId="2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4" borderId="42" xfId="0" applyFont="1" applyFill="1" applyBorder="1" applyAlignment="1">
      <alignment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5" borderId="45" xfId="0" applyNumberFormat="1" applyFont="1" applyFill="1" applyBorder="1"/>
    <xf numFmtId="1" fontId="0" fillId="0" borderId="49" xfId="0" applyNumberForma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5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" fontId="10" fillId="4" borderId="22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20" fillId="4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0" fontId="0" fillId="5" borderId="10" xfId="0" applyFont="1" applyFill="1" applyBorder="1"/>
    <xf numFmtId="1" fontId="10" fillId="5" borderId="45" xfId="0" applyNumberFormat="1" applyFont="1" applyFill="1" applyBorder="1"/>
    <xf numFmtId="0" fontId="0" fillId="0" borderId="13" xfId="0" applyBorder="1" applyAlignment="1">
      <alignment vertical="center" wrapText="1"/>
    </xf>
    <xf numFmtId="1" fontId="24" fillId="4" borderId="23" xfId="0" applyNumberFormat="1" applyFont="1" applyFill="1" applyBorder="1" applyAlignment="1">
      <alignment horizontal="center" vertical="center"/>
    </xf>
    <xf numFmtId="1" fontId="24" fillId="4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" fontId="20" fillId="4" borderId="5" xfId="0" applyNumberFormat="1" applyFont="1" applyFill="1" applyBorder="1" applyAlignment="1">
      <alignment horizontal="center" vertical="center"/>
    </xf>
    <xf numFmtId="1" fontId="20" fillId="5" borderId="27" xfId="0" applyNumberFormat="1" applyFont="1" applyFill="1" applyBorder="1"/>
    <xf numFmtId="1" fontId="20" fillId="5" borderId="17" xfId="0" applyNumberFormat="1" applyFont="1" applyFill="1" applyBorder="1"/>
    <xf numFmtId="0" fontId="0" fillId="5" borderId="47" xfId="0" applyFill="1" applyBorder="1"/>
    <xf numFmtId="1" fontId="25" fillId="0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/>
    <xf numFmtId="1" fontId="27" fillId="0" borderId="9" xfId="0" applyNumberFormat="1" applyFont="1" applyFill="1" applyBorder="1"/>
    <xf numFmtId="1" fontId="26" fillId="5" borderId="5" xfId="0" applyNumberFormat="1" applyFont="1" applyFill="1" applyBorder="1" applyAlignment="1">
      <alignment horizontal="center" vertical="center"/>
    </xf>
    <xf numFmtId="1" fontId="25" fillId="4" borderId="5" xfId="0" applyNumberFormat="1" applyFont="1" applyFill="1" applyBorder="1" applyAlignment="1">
      <alignment horizontal="center" vertical="center"/>
    </xf>
    <xf numFmtId="1" fontId="25" fillId="7" borderId="4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/>
    <xf numFmtId="1" fontId="8" fillId="0" borderId="4" xfId="0" applyNumberFormat="1" applyFont="1" applyFill="1" applyBorder="1" applyAlignment="1">
      <alignment horizontal="center" vertical="center"/>
    </xf>
    <xf numFmtId="1" fontId="28" fillId="7" borderId="4" xfId="0" applyNumberFormat="1" applyFont="1" applyFill="1" applyBorder="1"/>
    <xf numFmtId="1" fontId="25" fillId="0" borderId="24" xfId="0" applyNumberFormat="1" applyFont="1" applyFill="1" applyBorder="1" applyAlignment="1">
      <alignment horizontal="center" vertical="center"/>
    </xf>
    <xf numFmtId="1" fontId="25" fillId="4" borderId="23" xfId="0" applyNumberFormat="1" applyFont="1" applyFill="1" applyBorder="1" applyAlignment="1">
      <alignment horizontal="center" vertical="center"/>
    </xf>
    <xf numFmtId="1" fontId="25" fillId="7" borderId="24" xfId="0" applyNumberFormat="1" applyFont="1" applyFill="1" applyBorder="1" applyAlignment="1">
      <alignment horizontal="center" vertical="center"/>
    </xf>
    <xf numFmtId="1" fontId="26" fillId="5" borderId="23" xfId="0" applyNumberFormat="1" applyFont="1" applyFill="1" applyBorder="1" applyAlignment="1">
      <alignment horizontal="center" vertical="center"/>
    </xf>
    <xf numFmtId="1" fontId="22" fillId="2" borderId="23" xfId="0" applyNumberFormat="1" applyFont="1" applyFill="1" applyBorder="1"/>
    <xf numFmtId="1" fontId="1" fillId="0" borderId="24" xfId="0" applyNumberFormat="1" applyFont="1" applyFill="1" applyBorder="1" applyAlignment="1">
      <alignment horizontal="center" vertical="center"/>
    </xf>
    <xf numFmtId="1" fontId="22" fillId="7" borderId="24" xfId="0" applyNumberFormat="1" applyFont="1" applyFill="1" applyBorder="1"/>
    <xf numFmtId="1" fontId="27" fillId="0" borderId="23" xfId="0" applyNumberFormat="1" applyFont="1" applyFill="1" applyBorder="1"/>
    <xf numFmtId="1" fontId="27" fillId="0" borderId="48" xfId="0" applyNumberFormat="1" applyFont="1" applyFill="1" applyBorder="1"/>
    <xf numFmtId="1" fontId="6" fillId="5" borderId="45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vertical="top"/>
    </xf>
    <xf numFmtId="1" fontId="0" fillId="7" borderId="24" xfId="0" applyNumberFormat="1" applyFill="1" applyBorder="1"/>
    <xf numFmtId="1" fontId="0" fillId="7" borderId="23" xfId="0" applyNumberFormat="1" applyFill="1" applyBorder="1"/>
    <xf numFmtId="1" fontId="4" fillId="2" borderId="23" xfId="0" applyNumberFormat="1" applyFont="1" applyFill="1" applyBorder="1"/>
    <xf numFmtId="1" fontId="0" fillId="11" borderId="23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0" borderId="23" xfId="0" applyNumberFormat="1" applyBorder="1"/>
    <xf numFmtId="1" fontId="0" fillId="0" borderId="48" xfId="0" applyNumberFormat="1" applyBorder="1"/>
    <xf numFmtId="0" fontId="4" fillId="4" borderId="3" xfId="0" applyFont="1" applyFill="1" applyBorder="1"/>
    <xf numFmtId="0" fontId="4" fillId="4" borderId="21" xfId="0" applyFont="1" applyFill="1" applyBorder="1"/>
    <xf numFmtId="1" fontId="0" fillId="7" borderId="16" xfId="0" applyNumberFormat="1" applyFill="1" applyBorder="1"/>
    <xf numFmtId="1" fontId="0" fillId="7" borderId="11" xfId="0" applyNumberFormat="1" applyFill="1" applyBorder="1"/>
    <xf numFmtId="1" fontId="4" fillId="2" borderId="11" xfId="0" applyNumberFormat="1" applyFont="1" applyFill="1" applyBorder="1"/>
    <xf numFmtId="1" fontId="0" fillId="7" borderId="16" xfId="0" applyNumberFormat="1" applyFill="1" applyBorder="1" applyAlignment="1">
      <alignment horizontal="center" vertical="center"/>
    </xf>
    <xf numFmtId="1" fontId="11" fillId="5" borderId="47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/>
    <xf numFmtId="1" fontId="20" fillId="4" borderId="19" xfId="0" applyNumberFormat="1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/>
    <xf numFmtId="1" fontId="20" fillId="2" borderId="19" xfId="0" applyNumberFormat="1" applyFont="1" applyFill="1" applyBorder="1"/>
    <xf numFmtId="1" fontId="1" fillId="7" borderId="5" xfId="0" applyNumberFormat="1" applyFont="1" applyFill="1" applyBorder="1"/>
    <xf numFmtId="1" fontId="4" fillId="4" borderId="5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/>
    <xf numFmtId="1" fontId="4" fillId="4" borderId="11" xfId="0" applyNumberFormat="1" applyFont="1" applyFill="1" applyBorder="1" applyAlignment="1">
      <alignment horizontal="center" vertical="center" wrapText="1"/>
    </xf>
    <xf numFmtId="1" fontId="0" fillId="11" borderId="11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8" xfId="0" applyNumberFormat="1" applyFill="1" applyBorder="1"/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0" fillId="7" borderId="8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1" xfId="0" applyNumberFormat="1" applyBorder="1" applyAlignment="1">
      <alignment horizontal="center"/>
    </xf>
    <xf numFmtId="1" fontId="4" fillId="7" borderId="16" xfId="0" applyNumberFormat="1" applyFont="1" applyFill="1" applyBorder="1"/>
    <xf numFmtId="1" fontId="4" fillId="7" borderId="11" xfId="0" applyNumberFormat="1" applyFont="1" applyFill="1" applyBorder="1"/>
    <xf numFmtId="1" fontId="1" fillId="7" borderId="11" xfId="0" applyNumberFormat="1" applyFont="1" applyFill="1" applyBorder="1"/>
    <xf numFmtId="1" fontId="4" fillId="7" borderId="16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47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1" fontId="10" fillId="7" borderId="5" xfId="0" applyNumberFormat="1" applyFont="1" applyFill="1" applyBorder="1"/>
    <xf numFmtId="1" fontId="10" fillId="2" borderId="5" xfId="0" applyNumberFormat="1" applyFont="1" applyFill="1" applyBorder="1"/>
    <xf numFmtId="1" fontId="10" fillId="4" borderId="5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/>
    <xf numFmtId="1" fontId="8" fillId="0" borderId="9" xfId="0" applyNumberFormat="1" applyFont="1" applyBorder="1"/>
    <xf numFmtId="1" fontId="4" fillId="7" borderId="4" xfId="0" applyNumberFormat="1" applyFont="1" applyFill="1" applyBorder="1" applyAlignment="1">
      <alignment horizontal="center" vertical="center"/>
    </xf>
    <xf numFmtId="0" fontId="7" fillId="2" borderId="15" xfId="0" applyFont="1" applyFill="1" applyBorder="1"/>
    <xf numFmtId="1" fontId="10" fillId="7" borderId="4" xfId="0" applyNumberFormat="1" applyFont="1" applyFill="1" applyBorder="1"/>
    <xf numFmtId="1" fontId="8" fillId="4" borderId="5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/>
    <xf numFmtId="1" fontId="1" fillId="7" borderId="11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/>
    </xf>
    <xf numFmtId="1" fontId="0" fillId="8" borderId="23" xfId="0" applyNumberFormat="1" applyFill="1" applyBorder="1"/>
    <xf numFmtId="1" fontId="0" fillId="9" borderId="23" xfId="0" applyNumberFormat="1" applyFill="1" applyBorder="1"/>
    <xf numFmtId="1" fontId="0" fillId="10" borderId="23" xfId="0" applyNumberFormat="1" applyFill="1" applyBorder="1"/>
    <xf numFmtId="1" fontId="4" fillId="4" borderId="11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/>
    </xf>
    <xf numFmtId="1" fontId="4" fillId="5" borderId="23" xfId="0" applyNumberFormat="1" applyFont="1" applyFill="1" applyBorder="1" applyAlignment="1">
      <alignment horizontal="center" vertical="center"/>
    </xf>
    <xf numFmtId="1" fontId="10" fillId="5" borderId="23" xfId="0" applyNumberFormat="1" applyFont="1" applyFill="1" applyBorder="1" applyAlignment="1">
      <alignment horizontal="center" vertical="center"/>
    </xf>
    <xf numFmtId="1" fontId="8" fillId="10" borderId="11" xfId="0" applyNumberFormat="1" applyFont="1" applyFill="1" applyBorder="1"/>
    <xf numFmtId="1" fontId="8" fillId="0" borderId="11" xfId="0" applyNumberFormat="1" applyFont="1" applyBorder="1"/>
    <xf numFmtId="1" fontId="8" fillId="0" borderId="26" xfId="0" applyNumberFormat="1" applyFont="1" applyBorder="1"/>
    <xf numFmtId="1" fontId="1" fillId="4" borderId="11" xfId="0" applyNumberFormat="1" applyFont="1" applyFill="1" applyBorder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top"/>
    </xf>
    <xf numFmtId="0" fontId="10" fillId="4" borderId="21" xfId="0" applyFont="1" applyFill="1" applyBorder="1"/>
    <xf numFmtId="0" fontId="10" fillId="2" borderId="21" xfId="0" applyFont="1" applyFill="1" applyBorder="1"/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0" fontId="0" fillId="5" borderId="47" xfId="0" applyFill="1" applyBorder="1" applyAlignment="1">
      <alignment horizontal="center" vertical="center"/>
    </xf>
    <xf numFmtId="1" fontId="4" fillId="0" borderId="18" xfId="0" applyNumberFormat="1" applyFont="1" applyBorder="1"/>
    <xf numFmtId="1" fontId="4" fillId="4" borderId="22" xfId="0" applyNumberFormat="1" applyFont="1" applyFill="1" applyBorder="1" applyAlignment="1">
      <alignment horizontal="center" vertical="center"/>
    </xf>
    <xf numFmtId="1" fontId="0" fillId="5" borderId="30" xfId="0" applyNumberFormat="1" applyFill="1" applyBorder="1"/>
    <xf numFmtId="1" fontId="0" fillId="5" borderId="33" xfId="0" applyNumberFormat="1" applyFill="1" applyBorder="1"/>
    <xf numFmtId="1" fontId="0" fillId="5" borderId="5" xfId="0" applyNumberFormat="1" applyFill="1" applyBorder="1"/>
    <xf numFmtId="1" fontId="4" fillId="5" borderId="2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8" borderId="22" xfId="0" applyNumberFormat="1" applyFont="1" applyFill="1" applyBorder="1" applyAlignment="1">
      <alignment horizontal="center" vertical="center"/>
    </xf>
    <xf numFmtId="1" fontId="4" fillId="9" borderId="22" xfId="0" applyNumberFormat="1" applyFont="1" applyFill="1" applyBorder="1" applyAlignment="1">
      <alignment horizontal="center" vertical="center"/>
    </xf>
    <xf numFmtId="1" fontId="4" fillId="12" borderId="22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/>
    </xf>
    <xf numFmtId="1" fontId="10" fillId="8" borderId="4" xfId="0" applyNumberFormat="1" applyFont="1" applyFill="1" applyBorder="1" applyAlignment="1">
      <alignment horizontal="center" vertical="center"/>
    </xf>
    <xf numFmtId="1" fontId="10" fillId="9" borderId="4" xfId="0" applyNumberFormat="1" applyFont="1" applyFill="1" applyBorder="1" applyAlignment="1">
      <alignment horizontal="center" vertical="center"/>
    </xf>
    <xf numFmtId="1" fontId="10" fillId="12" borderId="4" xfId="0" applyNumberFormat="1" applyFont="1" applyFill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0" fontId="28" fillId="0" borderId="0" xfId="0" applyFont="1"/>
    <xf numFmtId="1" fontId="4" fillId="5" borderId="6" xfId="0" applyNumberFormat="1" applyFon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textRotation="90"/>
    </xf>
    <xf numFmtId="0" fontId="4" fillId="0" borderId="45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4" fillId="0" borderId="54" xfId="0" applyFont="1" applyBorder="1" applyAlignment="1">
      <alignment vertical="center" textRotation="90"/>
    </xf>
    <xf numFmtId="0" fontId="4" fillId="0" borderId="44" xfId="0" applyFont="1" applyBorder="1" applyAlignment="1">
      <alignment vertical="center" textRotation="90"/>
    </xf>
    <xf numFmtId="0" fontId="18" fillId="0" borderId="43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horizontal="center" vertical="center" textRotation="90"/>
    </xf>
    <xf numFmtId="1" fontId="4" fillId="4" borderId="4" xfId="0" applyNumberFormat="1" applyFont="1" applyFill="1" applyBorder="1" applyAlignment="1">
      <alignment horizontal="center" vertical="center"/>
    </xf>
    <xf numFmtId="1" fontId="17" fillId="4" borderId="2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5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90"/>
    </xf>
    <xf numFmtId="0" fontId="0" fillId="0" borderId="5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4" borderId="56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5" borderId="44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4" borderId="56" xfId="0" applyFont="1" applyFill="1" applyBorder="1" applyAlignment="1">
      <alignment vertical="top" wrapText="1"/>
    </xf>
    <xf numFmtId="0" fontId="4" fillId="4" borderId="37" xfId="0" applyFont="1" applyFill="1" applyBorder="1" applyAlignment="1">
      <alignment vertical="top" wrapText="1"/>
    </xf>
    <xf numFmtId="0" fontId="1" fillId="0" borderId="46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4" fillId="2" borderId="33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1" fontId="4" fillId="10" borderId="26" xfId="0" applyNumberFormat="1" applyFont="1" applyFill="1" applyBorder="1" applyAlignment="1">
      <alignment horizontal="center"/>
    </xf>
    <xf numFmtId="1" fontId="4" fillId="10" borderId="16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4" borderId="65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textRotation="90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topLeftCell="A4" zoomScale="80" zoomScaleNormal="80" workbookViewId="0">
      <selection activeCell="AW63" sqref="AW63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6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>
      <c r="B1" s="2" t="s">
        <v>52</v>
      </c>
    </row>
    <row r="2" spans="1:62" ht="15.75" thickBot="1">
      <c r="B2" s="2" t="s">
        <v>72</v>
      </c>
      <c r="C2" s="3"/>
      <c r="D2" s="3" t="s">
        <v>149</v>
      </c>
    </row>
    <row r="3" spans="1:62" ht="64.5" customHeight="1">
      <c r="A3" s="515" t="s">
        <v>38</v>
      </c>
      <c r="B3" s="518" t="s">
        <v>0</v>
      </c>
      <c r="C3" s="521" t="s">
        <v>53</v>
      </c>
      <c r="D3" s="524" t="s">
        <v>54</v>
      </c>
      <c r="E3" s="25" t="s">
        <v>91</v>
      </c>
      <c r="F3" s="528" t="s">
        <v>39</v>
      </c>
      <c r="G3" s="528"/>
      <c r="H3" s="528"/>
      <c r="I3" s="20" t="s">
        <v>92</v>
      </c>
      <c r="J3" s="527" t="s">
        <v>40</v>
      </c>
      <c r="K3" s="527"/>
      <c r="L3" s="527"/>
      <c r="M3" s="527"/>
      <c r="N3" s="527" t="s">
        <v>41</v>
      </c>
      <c r="O3" s="527"/>
      <c r="P3" s="527"/>
      <c r="Q3" s="527"/>
      <c r="R3" s="4" t="s">
        <v>93</v>
      </c>
      <c r="S3" s="535" t="s">
        <v>42</v>
      </c>
      <c r="T3" s="536"/>
      <c r="U3" s="537"/>
      <c r="V3" s="461"/>
      <c r="W3" s="38" t="s">
        <v>55</v>
      </c>
      <c r="X3" s="4" t="s">
        <v>94</v>
      </c>
      <c r="Y3" s="527" t="s">
        <v>43</v>
      </c>
      <c r="Z3" s="527"/>
      <c r="AA3" s="527"/>
      <c r="AB3" s="527"/>
      <c r="AC3" s="4" t="s">
        <v>95</v>
      </c>
      <c r="AD3" s="527" t="s">
        <v>44</v>
      </c>
      <c r="AE3" s="527"/>
      <c r="AF3" s="527"/>
      <c r="AG3" s="4" t="s">
        <v>96</v>
      </c>
      <c r="AH3" s="527" t="s">
        <v>45</v>
      </c>
      <c r="AI3" s="527"/>
      <c r="AJ3" s="527"/>
      <c r="AK3" s="4" t="s">
        <v>56</v>
      </c>
      <c r="AL3" s="527" t="s">
        <v>46</v>
      </c>
      <c r="AM3" s="527"/>
      <c r="AN3" s="527"/>
      <c r="AO3" s="4" t="s">
        <v>57</v>
      </c>
      <c r="AP3" s="527" t="s">
        <v>47</v>
      </c>
      <c r="AQ3" s="527"/>
      <c r="AR3" s="527"/>
      <c r="AS3" s="527"/>
      <c r="AT3" s="4" t="s">
        <v>58</v>
      </c>
      <c r="AU3" s="527" t="s">
        <v>48</v>
      </c>
      <c r="AV3" s="527"/>
      <c r="AW3" s="527"/>
      <c r="AX3" s="38" t="s">
        <v>55</v>
      </c>
      <c r="AY3" s="4" t="s">
        <v>59</v>
      </c>
      <c r="AZ3" s="527" t="s">
        <v>49</v>
      </c>
      <c r="BA3" s="527"/>
      <c r="BB3" s="527"/>
      <c r="BC3" s="527"/>
      <c r="BD3" s="527" t="s">
        <v>50</v>
      </c>
      <c r="BE3" s="527"/>
      <c r="BF3" s="527"/>
      <c r="BG3" s="527"/>
      <c r="BH3" s="39" t="s">
        <v>60</v>
      </c>
      <c r="BI3" s="529" t="s">
        <v>61</v>
      </c>
    </row>
    <row r="4" spans="1:62">
      <c r="A4" s="516"/>
      <c r="B4" s="519"/>
      <c r="C4" s="522"/>
      <c r="D4" s="525"/>
      <c r="E4" s="532" t="s">
        <v>62</v>
      </c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4"/>
      <c r="BI4" s="530"/>
    </row>
    <row r="5" spans="1:62">
      <c r="A5" s="516"/>
      <c r="B5" s="519"/>
      <c r="C5" s="522"/>
      <c r="D5" s="525"/>
      <c r="E5" s="26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/>
      <c r="T5" s="21"/>
      <c r="U5" s="21"/>
      <c r="V5" s="21"/>
      <c r="W5" s="8"/>
      <c r="X5" s="21"/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1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8"/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530"/>
    </row>
    <row r="6" spans="1:62">
      <c r="A6" s="516"/>
      <c r="B6" s="519"/>
      <c r="C6" s="522"/>
      <c r="D6" s="525"/>
      <c r="E6" s="532" t="s">
        <v>63</v>
      </c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33"/>
      <c r="BH6" s="534"/>
      <c r="BI6" s="530"/>
    </row>
    <row r="7" spans="1:62" ht="13.5" thickBot="1">
      <c r="A7" s="517"/>
      <c r="B7" s="520"/>
      <c r="C7" s="523"/>
      <c r="D7" s="526"/>
      <c r="E7" s="27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40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40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41">
        <v>53</v>
      </c>
      <c r="BI7" s="531"/>
    </row>
    <row r="8" spans="1:62" ht="12.75" customHeight="1">
      <c r="A8" s="491" t="s">
        <v>163</v>
      </c>
      <c r="B8" s="538" t="s">
        <v>124</v>
      </c>
      <c r="C8" s="540" t="s">
        <v>125</v>
      </c>
      <c r="D8" s="28" t="s">
        <v>65</v>
      </c>
      <c r="E8" s="42">
        <f>SUM(E10,E12)</f>
        <v>0</v>
      </c>
      <c r="F8" s="42">
        <f t="shared" ref="F8:U8" si="0">SUM(F10,F12)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/>
      <c r="W8" s="42">
        <f>SUM(E8:T8)</f>
        <v>0</v>
      </c>
      <c r="X8" s="42"/>
      <c r="Y8" s="42"/>
      <c r="Z8" s="42">
        <f t="shared" ref="Z8:AR8" si="1">SUM(Z10,Z12)</f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42">
        <f t="shared" si="1"/>
        <v>0</v>
      </c>
      <c r="AG8" s="42">
        <f t="shared" si="1"/>
        <v>0</v>
      </c>
      <c r="AH8" s="42">
        <f t="shared" si="1"/>
        <v>0</v>
      </c>
      <c r="AI8" s="42">
        <f t="shared" si="1"/>
        <v>0</v>
      </c>
      <c r="AJ8" s="42">
        <f t="shared" si="1"/>
        <v>0</v>
      </c>
      <c r="AK8" s="42">
        <f t="shared" si="1"/>
        <v>0</v>
      </c>
      <c r="AL8" s="42">
        <f t="shared" si="1"/>
        <v>0</v>
      </c>
      <c r="AM8" s="42">
        <f t="shared" si="1"/>
        <v>0</v>
      </c>
      <c r="AN8" s="42">
        <f t="shared" si="1"/>
        <v>0</v>
      </c>
      <c r="AO8" s="42">
        <f t="shared" si="1"/>
        <v>0</v>
      </c>
      <c r="AP8" s="42">
        <f t="shared" si="1"/>
        <v>0</v>
      </c>
      <c r="AQ8" s="42">
        <f t="shared" si="1"/>
        <v>0</v>
      </c>
      <c r="AR8" s="42">
        <f t="shared" si="1"/>
        <v>0</v>
      </c>
      <c r="AS8" s="42"/>
      <c r="AT8" s="42"/>
      <c r="AU8" s="42"/>
      <c r="AV8" s="42"/>
      <c r="AW8" s="42"/>
      <c r="AX8" s="42">
        <f>SUM(AX10,AX12)</f>
        <v>0</v>
      </c>
      <c r="AY8" s="42"/>
      <c r="AZ8" s="42"/>
      <c r="BA8" s="42"/>
      <c r="BB8" s="42"/>
      <c r="BC8" s="42"/>
      <c r="BD8" s="42"/>
      <c r="BE8" s="42"/>
      <c r="BF8" s="42"/>
      <c r="BG8" s="42"/>
      <c r="BH8" s="181"/>
      <c r="BI8" s="44">
        <f>SUM(W8,AX8)</f>
        <v>0</v>
      </c>
    </row>
    <row r="9" spans="1:62" ht="13.5" thickBot="1">
      <c r="A9" s="492"/>
      <c r="B9" s="539"/>
      <c r="C9" s="541"/>
      <c r="D9" s="250" t="s">
        <v>66</v>
      </c>
      <c r="E9" s="287">
        <f>SUM(E11,E13)</f>
        <v>0</v>
      </c>
      <c r="F9" s="287">
        <f t="shared" ref="F9:U9" si="2">SUM(F11,F13)</f>
        <v>0</v>
      </c>
      <c r="G9" s="287">
        <f t="shared" si="2"/>
        <v>0</v>
      </c>
      <c r="H9" s="287">
        <f t="shared" si="2"/>
        <v>0</v>
      </c>
      <c r="I9" s="287">
        <f t="shared" si="2"/>
        <v>0</v>
      </c>
      <c r="J9" s="287">
        <f t="shared" si="2"/>
        <v>0</v>
      </c>
      <c r="K9" s="287">
        <f t="shared" si="2"/>
        <v>0</v>
      </c>
      <c r="L9" s="287">
        <f t="shared" si="2"/>
        <v>0</v>
      </c>
      <c r="M9" s="287">
        <f t="shared" si="2"/>
        <v>0</v>
      </c>
      <c r="N9" s="287">
        <f t="shared" si="2"/>
        <v>0</v>
      </c>
      <c r="O9" s="287">
        <f t="shared" si="2"/>
        <v>0</v>
      </c>
      <c r="P9" s="287">
        <f t="shared" si="2"/>
        <v>0</v>
      </c>
      <c r="Q9" s="287">
        <f t="shared" si="2"/>
        <v>0</v>
      </c>
      <c r="R9" s="287">
        <f t="shared" si="2"/>
        <v>0</v>
      </c>
      <c r="S9" s="287">
        <f t="shared" si="2"/>
        <v>0</v>
      </c>
      <c r="T9" s="287">
        <f t="shared" si="2"/>
        <v>0</v>
      </c>
      <c r="U9" s="287">
        <f t="shared" si="2"/>
        <v>0</v>
      </c>
      <c r="V9" s="287"/>
      <c r="W9" s="287">
        <f>SUM(W11,W13)</f>
        <v>0</v>
      </c>
      <c r="X9" s="287"/>
      <c r="Y9" s="287"/>
      <c r="Z9" s="287">
        <f t="shared" ref="Z9:AR9" si="3">SUM(Z11,Z13)</f>
        <v>0</v>
      </c>
      <c r="AA9" s="287">
        <f t="shared" si="3"/>
        <v>0</v>
      </c>
      <c r="AB9" s="287">
        <f t="shared" si="3"/>
        <v>0</v>
      </c>
      <c r="AC9" s="287">
        <f t="shared" si="3"/>
        <v>0</v>
      </c>
      <c r="AD9" s="287">
        <f t="shared" si="3"/>
        <v>0</v>
      </c>
      <c r="AE9" s="287">
        <f t="shared" si="3"/>
        <v>0</v>
      </c>
      <c r="AF9" s="287">
        <f t="shared" si="3"/>
        <v>0</v>
      </c>
      <c r="AG9" s="287">
        <f t="shared" si="3"/>
        <v>0</v>
      </c>
      <c r="AH9" s="287">
        <f t="shared" si="3"/>
        <v>0</v>
      </c>
      <c r="AI9" s="287">
        <f t="shared" si="3"/>
        <v>0</v>
      </c>
      <c r="AJ9" s="287">
        <f t="shared" si="3"/>
        <v>0</v>
      </c>
      <c r="AK9" s="287">
        <f t="shared" si="3"/>
        <v>0</v>
      </c>
      <c r="AL9" s="287">
        <f t="shared" si="3"/>
        <v>0</v>
      </c>
      <c r="AM9" s="287">
        <f t="shared" si="3"/>
        <v>0</v>
      </c>
      <c r="AN9" s="287">
        <f t="shared" si="3"/>
        <v>0</v>
      </c>
      <c r="AO9" s="287">
        <f t="shared" si="3"/>
        <v>0</v>
      </c>
      <c r="AP9" s="287">
        <f t="shared" si="3"/>
        <v>0</v>
      </c>
      <c r="AQ9" s="287">
        <f t="shared" si="3"/>
        <v>0</v>
      </c>
      <c r="AR9" s="287">
        <f t="shared" si="3"/>
        <v>0</v>
      </c>
      <c r="AS9" s="287"/>
      <c r="AT9" s="287"/>
      <c r="AU9" s="287"/>
      <c r="AV9" s="287"/>
      <c r="AW9" s="287"/>
      <c r="AX9" s="287">
        <f>SUM(AX11,AX13)</f>
        <v>0</v>
      </c>
      <c r="AY9" s="287"/>
      <c r="AZ9" s="196"/>
      <c r="BA9" s="196"/>
      <c r="BB9" s="196"/>
      <c r="BC9" s="196"/>
      <c r="BD9" s="196"/>
      <c r="BE9" s="196"/>
      <c r="BF9" s="196"/>
      <c r="BG9" s="196"/>
      <c r="BH9" s="197"/>
      <c r="BI9" s="146">
        <f>SUM(W9,AX9)</f>
        <v>0</v>
      </c>
      <c r="BJ9" s="3"/>
    </row>
    <row r="10" spans="1:62" ht="15" customHeight="1">
      <c r="A10" s="492"/>
      <c r="B10" s="545"/>
      <c r="C10" s="485"/>
      <c r="D10" s="188" t="s">
        <v>65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257"/>
      <c r="T10" s="257"/>
      <c r="U10" s="257"/>
      <c r="V10" s="29"/>
      <c r="W10" s="209">
        <f>SUM(E10:T10)</f>
        <v>0</v>
      </c>
      <c r="X10" s="192"/>
      <c r="Y10" s="192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3"/>
      <c r="AT10" s="193"/>
      <c r="AU10" s="193"/>
      <c r="AV10" s="193"/>
      <c r="AW10" s="191"/>
      <c r="AX10" s="62">
        <f>SUM(Z10:AR10)</f>
        <v>0</v>
      </c>
      <c r="AY10" s="194"/>
      <c r="AZ10" s="194"/>
      <c r="BA10" s="194"/>
      <c r="BB10" s="194"/>
      <c r="BC10" s="194"/>
      <c r="BD10" s="194"/>
      <c r="BE10" s="194"/>
      <c r="BF10" s="194"/>
      <c r="BG10" s="194"/>
      <c r="BH10" s="195"/>
      <c r="BI10" s="210">
        <f>SUM(E10:T10,Z10:AV10)</f>
        <v>0</v>
      </c>
      <c r="BJ10" s="3"/>
    </row>
    <row r="11" spans="1:62" ht="12.75" customHeight="1">
      <c r="A11" s="492"/>
      <c r="B11" s="546"/>
      <c r="C11" s="486"/>
      <c r="D11" s="13" t="s">
        <v>66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9"/>
      <c r="W11" s="36">
        <f>SUM(E11:R11)</f>
        <v>0</v>
      </c>
      <c r="X11" s="43"/>
      <c r="Y11" s="43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78"/>
      <c r="AT11" s="178"/>
      <c r="AU11" s="178"/>
      <c r="AV11" s="178"/>
      <c r="AW11" s="29"/>
      <c r="AX11" s="200">
        <f>SUM(Z11:AR11)</f>
        <v>0</v>
      </c>
      <c r="AY11" s="163"/>
      <c r="AZ11" s="163"/>
      <c r="BA11" s="163"/>
      <c r="BB11" s="163"/>
      <c r="BC11" s="163"/>
      <c r="BD11" s="163"/>
      <c r="BE11" s="163"/>
      <c r="BF11" s="163"/>
      <c r="BG11" s="163"/>
      <c r="BH11" s="179"/>
      <c r="BI11" s="81">
        <f>SUM(E11:T11,Z11:AV11)</f>
        <v>0</v>
      </c>
      <c r="BJ11" s="3"/>
    </row>
    <row r="12" spans="1:62" ht="13.5" customHeight="1">
      <c r="A12" s="492"/>
      <c r="B12" s="542"/>
      <c r="C12" s="485"/>
      <c r="D12" s="10" t="s">
        <v>65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29"/>
      <c r="W12" s="49">
        <f>SUM(E12:T12)</f>
        <v>0</v>
      </c>
      <c r="X12" s="43"/>
      <c r="Y12" s="43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50"/>
      <c r="AT12" s="50"/>
      <c r="AU12" s="50"/>
      <c r="AV12" s="50"/>
      <c r="AW12" s="48"/>
      <c r="AX12" s="49">
        <f>SUM(Z12:AR12)</f>
        <v>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182"/>
      <c r="BI12" s="80">
        <f>SUM(E12:T12,Z12:AV12)</f>
        <v>0</v>
      </c>
    </row>
    <row r="13" spans="1:62" ht="13.5" customHeight="1" thickBot="1">
      <c r="A13" s="492"/>
      <c r="B13" s="543"/>
      <c r="C13" s="486"/>
      <c r="D13" s="13" t="s">
        <v>66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66">
        <f>SUM(E13:T13)</f>
        <v>0</v>
      </c>
      <c r="X13" s="259"/>
      <c r="Y13" s="25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60"/>
      <c r="AT13" s="260"/>
      <c r="AU13" s="260"/>
      <c r="AV13" s="260"/>
      <c r="AW13" s="65"/>
      <c r="AX13" s="66">
        <f>SUM(Z13:AR13)</f>
        <v>0</v>
      </c>
      <c r="AY13" s="261"/>
      <c r="AZ13" s="261"/>
      <c r="BA13" s="261"/>
      <c r="BB13" s="261"/>
      <c r="BC13" s="261"/>
      <c r="BD13" s="261"/>
      <c r="BE13" s="261"/>
      <c r="BF13" s="261"/>
      <c r="BG13" s="261"/>
      <c r="BH13" s="262"/>
      <c r="BI13" s="263">
        <f>SUM(E13:T13,Z13:AV13)</f>
        <v>0</v>
      </c>
    </row>
    <row r="14" spans="1:62" ht="26.25" customHeight="1">
      <c r="A14" s="492"/>
      <c r="B14" s="544" t="s">
        <v>1</v>
      </c>
      <c r="C14" s="502" t="s">
        <v>64</v>
      </c>
      <c r="D14" s="258" t="s">
        <v>65</v>
      </c>
      <c r="E14" s="184">
        <f>SUM(E16,E18,E20,E22)</f>
        <v>8</v>
      </c>
      <c r="F14" s="68">
        <f t="shared" ref="F14:W14" si="4">SUM(F16,F18,F20,F22)</f>
        <v>10</v>
      </c>
      <c r="G14" s="68">
        <f t="shared" si="4"/>
        <v>8</v>
      </c>
      <c r="H14" s="68">
        <f t="shared" si="4"/>
        <v>10</v>
      </c>
      <c r="I14" s="68">
        <f t="shared" si="4"/>
        <v>8</v>
      </c>
      <c r="J14" s="68">
        <f t="shared" si="4"/>
        <v>10</v>
      </c>
      <c r="K14" s="68">
        <f t="shared" si="4"/>
        <v>8</v>
      </c>
      <c r="L14" s="68">
        <f t="shared" si="4"/>
        <v>10</v>
      </c>
      <c r="M14" s="68">
        <f t="shared" si="4"/>
        <v>8</v>
      </c>
      <c r="N14" s="68">
        <f t="shared" si="4"/>
        <v>10</v>
      </c>
      <c r="O14" s="68">
        <f t="shared" si="4"/>
        <v>8</v>
      </c>
      <c r="P14" s="68">
        <f t="shared" si="4"/>
        <v>10</v>
      </c>
      <c r="Q14" s="68">
        <f t="shared" si="4"/>
        <v>8</v>
      </c>
      <c r="R14" s="68">
        <f t="shared" si="4"/>
        <v>8</v>
      </c>
      <c r="S14" s="68">
        <f t="shared" si="4"/>
        <v>8</v>
      </c>
      <c r="T14" s="68">
        <f t="shared" si="4"/>
        <v>10</v>
      </c>
      <c r="U14" s="68">
        <f t="shared" si="4"/>
        <v>6</v>
      </c>
      <c r="V14" s="42"/>
      <c r="W14" s="42">
        <f t="shared" si="4"/>
        <v>148</v>
      </c>
      <c r="X14" s="183"/>
      <c r="Y14" s="183"/>
      <c r="Z14" s="42">
        <f>SUM(Z16,Z18,Z20,Z22)</f>
        <v>4</v>
      </c>
      <c r="AA14" s="42">
        <f t="shared" ref="AA14:AR14" si="5">SUM(AA16,AA18,AA20,AA22)</f>
        <v>8</v>
      </c>
      <c r="AB14" s="42">
        <f t="shared" si="5"/>
        <v>4</v>
      </c>
      <c r="AC14" s="42">
        <f t="shared" si="5"/>
        <v>6</v>
      </c>
      <c r="AD14" s="42">
        <f t="shared" si="5"/>
        <v>4</v>
      </c>
      <c r="AE14" s="42">
        <f t="shared" si="5"/>
        <v>6</v>
      </c>
      <c r="AF14" s="42">
        <f t="shared" si="5"/>
        <v>6</v>
      </c>
      <c r="AG14" s="42">
        <f t="shared" si="5"/>
        <v>6</v>
      </c>
      <c r="AH14" s="42">
        <f t="shared" si="5"/>
        <v>4</v>
      </c>
      <c r="AI14" s="42">
        <f t="shared" si="5"/>
        <v>6</v>
      </c>
      <c r="AJ14" s="42">
        <f t="shared" si="5"/>
        <v>4</v>
      </c>
      <c r="AK14" s="42">
        <f t="shared" si="5"/>
        <v>8</v>
      </c>
      <c r="AL14" s="42">
        <f t="shared" si="5"/>
        <v>4</v>
      </c>
      <c r="AM14" s="42">
        <f t="shared" si="5"/>
        <v>6</v>
      </c>
      <c r="AN14" s="42">
        <f t="shared" si="5"/>
        <v>6</v>
      </c>
      <c r="AO14" s="42">
        <f t="shared" si="5"/>
        <v>6</v>
      </c>
      <c r="AP14" s="42">
        <f t="shared" si="5"/>
        <v>6</v>
      </c>
      <c r="AQ14" s="42">
        <f t="shared" si="5"/>
        <v>8</v>
      </c>
      <c r="AR14" s="42">
        <f t="shared" si="5"/>
        <v>5</v>
      </c>
      <c r="AS14" s="68"/>
      <c r="AT14" s="68"/>
      <c r="AU14" s="68"/>
      <c r="AV14" s="68"/>
      <c r="AW14" s="68"/>
      <c r="AX14" s="42">
        <f>SUM(AX16,AX18,AX20,AX22)</f>
        <v>107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185"/>
      <c r="BI14" s="44">
        <f>SUM(W14,AX14)</f>
        <v>255</v>
      </c>
    </row>
    <row r="15" spans="1:62" ht="24.75" customHeight="1" thickBot="1">
      <c r="A15" s="492"/>
      <c r="B15" s="510"/>
      <c r="C15" s="503"/>
      <c r="D15" s="288" t="s">
        <v>66</v>
      </c>
      <c r="E15" s="289">
        <f>SUM(E17,E19,E21,E23)</f>
        <v>0</v>
      </c>
      <c r="F15" s="290">
        <f t="shared" ref="F15:S15" si="6">SUM(F17,F19,F21,F23)</f>
        <v>0</v>
      </c>
      <c r="G15" s="290">
        <f t="shared" si="6"/>
        <v>0</v>
      </c>
      <c r="H15" s="290">
        <f t="shared" si="6"/>
        <v>0</v>
      </c>
      <c r="I15" s="290">
        <f t="shared" si="6"/>
        <v>0</v>
      </c>
      <c r="J15" s="290">
        <f t="shared" si="6"/>
        <v>0</v>
      </c>
      <c r="K15" s="290">
        <f t="shared" si="6"/>
        <v>0</v>
      </c>
      <c r="L15" s="290">
        <f t="shared" si="6"/>
        <v>0</v>
      </c>
      <c r="M15" s="290">
        <f t="shared" si="6"/>
        <v>0</v>
      </c>
      <c r="N15" s="290">
        <f t="shared" si="6"/>
        <v>0</v>
      </c>
      <c r="O15" s="290">
        <f t="shared" si="6"/>
        <v>0</v>
      </c>
      <c r="P15" s="290">
        <f t="shared" si="6"/>
        <v>0</v>
      </c>
      <c r="Q15" s="290">
        <f t="shared" si="6"/>
        <v>0</v>
      </c>
      <c r="R15" s="290">
        <f t="shared" si="6"/>
        <v>0</v>
      </c>
      <c r="S15" s="290">
        <f t="shared" si="6"/>
        <v>0</v>
      </c>
      <c r="T15" s="290">
        <f>SUM(T17,T19,T21,T23)</f>
        <v>2</v>
      </c>
      <c r="U15" s="290">
        <f>SUM(U17,U19,U21,U23)</f>
        <v>0</v>
      </c>
      <c r="V15" s="287"/>
      <c r="W15" s="287">
        <f>SUM(E15:U15)</f>
        <v>2</v>
      </c>
      <c r="X15" s="58"/>
      <c r="Y15" s="58"/>
      <c r="Z15" s="287">
        <f>SUM(Z17,Z19,Z21,Z23)</f>
        <v>2</v>
      </c>
      <c r="AA15" s="287">
        <f t="shared" ref="AA15:AR15" si="7">SUM(AA17,AA19,AA21,AA23)</f>
        <v>0</v>
      </c>
      <c r="AB15" s="287">
        <f t="shared" si="7"/>
        <v>0</v>
      </c>
      <c r="AC15" s="287">
        <f t="shared" si="7"/>
        <v>0</v>
      </c>
      <c r="AD15" s="287">
        <f t="shared" si="7"/>
        <v>0</v>
      </c>
      <c r="AE15" s="287">
        <f t="shared" si="7"/>
        <v>0</v>
      </c>
      <c r="AF15" s="287">
        <f t="shared" si="7"/>
        <v>0</v>
      </c>
      <c r="AG15" s="287">
        <f t="shared" si="7"/>
        <v>0</v>
      </c>
      <c r="AH15" s="287">
        <f t="shared" si="7"/>
        <v>0</v>
      </c>
      <c r="AI15" s="287">
        <f t="shared" si="7"/>
        <v>0</v>
      </c>
      <c r="AJ15" s="287">
        <f t="shared" si="7"/>
        <v>0</v>
      </c>
      <c r="AK15" s="287">
        <f t="shared" si="7"/>
        <v>0</v>
      </c>
      <c r="AL15" s="287">
        <f t="shared" si="7"/>
        <v>0</v>
      </c>
      <c r="AM15" s="287">
        <f t="shared" si="7"/>
        <v>0</v>
      </c>
      <c r="AN15" s="287">
        <f t="shared" si="7"/>
        <v>0</v>
      </c>
      <c r="AO15" s="287">
        <f t="shared" si="7"/>
        <v>0</v>
      </c>
      <c r="AP15" s="287">
        <f t="shared" si="7"/>
        <v>0</v>
      </c>
      <c r="AQ15" s="287">
        <f t="shared" si="7"/>
        <v>0</v>
      </c>
      <c r="AR15" s="287">
        <f t="shared" si="7"/>
        <v>1</v>
      </c>
      <c r="AS15" s="291"/>
      <c r="AT15" s="291"/>
      <c r="AU15" s="291"/>
      <c r="AV15" s="291"/>
      <c r="AW15" s="291"/>
      <c r="AX15" s="287">
        <f t="shared" ref="AX15:AX51" si="8">SUM(Z15:AV15)</f>
        <v>3</v>
      </c>
      <c r="AY15" s="59"/>
      <c r="AZ15" s="59"/>
      <c r="BA15" s="59"/>
      <c r="BB15" s="59"/>
      <c r="BC15" s="59"/>
      <c r="BD15" s="59"/>
      <c r="BE15" s="59"/>
      <c r="BF15" s="59"/>
      <c r="BG15" s="59"/>
      <c r="BH15" s="199"/>
      <c r="BI15" s="146">
        <f>SUM(W15,AX15)</f>
        <v>5</v>
      </c>
    </row>
    <row r="16" spans="1:62" ht="12.75" customHeight="1">
      <c r="A16" s="492"/>
      <c r="B16" s="488" t="s">
        <v>2</v>
      </c>
      <c r="C16" s="490" t="s">
        <v>3</v>
      </c>
      <c r="D16" s="256" t="s">
        <v>65</v>
      </c>
      <c r="E16" s="189">
        <v>2</v>
      </c>
      <c r="F16" s="190">
        <v>4</v>
      </c>
      <c r="G16" s="190">
        <v>2</v>
      </c>
      <c r="H16" s="190">
        <v>4</v>
      </c>
      <c r="I16" s="190">
        <v>2</v>
      </c>
      <c r="J16" s="190">
        <v>4</v>
      </c>
      <c r="K16" s="190">
        <v>2</v>
      </c>
      <c r="L16" s="190">
        <v>4</v>
      </c>
      <c r="M16" s="190">
        <v>2</v>
      </c>
      <c r="N16" s="190">
        <v>4</v>
      </c>
      <c r="O16" s="190">
        <v>2</v>
      </c>
      <c r="P16" s="190">
        <v>4</v>
      </c>
      <c r="Q16" s="190">
        <v>2</v>
      </c>
      <c r="R16" s="190">
        <v>2</v>
      </c>
      <c r="S16" s="190">
        <v>2</v>
      </c>
      <c r="T16" s="190">
        <v>2</v>
      </c>
      <c r="U16" s="190">
        <v>2</v>
      </c>
      <c r="V16" s="468" t="s">
        <v>34</v>
      </c>
      <c r="W16" s="114">
        <f>SUM(E16:U16)</f>
        <v>46</v>
      </c>
      <c r="X16" s="180"/>
      <c r="Y16" s="18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8"/>
      <c r="AT16" s="198"/>
      <c r="AU16" s="198"/>
      <c r="AV16" s="198"/>
      <c r="AW16" s="61"/>
      <c r="AX16" s="176">
        <f t="shared" si="8"/>
        <v>0</v>
      </c>
      <c r="AY16" s="192"/>
      <c r="AZ16" s="192"/>
      <c r="BA16" s="192"/>
      <c r="BB16" s="192"/>
      <c r="BC16" s="192"/>
      <c r="BD16" s="192"/>
      <c r="BE16" s="192"/>
      <c r="BF16" s="192"/>
      <c r="BG16" s="192"/>
      <c r="BH16" s="267"/>
      <c r="BI16" s="210">
        <f>SUM(E16:T16,Z16:AV16)</f>
        <v>44</v>
      </c>
    </row>
    <row r="17" spans="1:61" ht="14.25" customHeight="1">
      <c r="A17" s="492"/>
      <c r="B17" s="489"/>
      <c r="C17" s="486"/>
      <c r="D17" s="13" t="s">
        <v>66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09">
        <v>2</v>
      </c>
      <c r="U17" s="31">
        <v>0</v>
      </c>
      <c r="V17" s="468"/>
      <c r="W17" s="52">
        <f>SUM(E17:U17)</f>
        <v>2</v>
      </c>
      <c r="X17" s="53"/>
      <c r="Y17" s="53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50"/>
      <c r="AT17" s="50"/>
      <c r="AU17" s="50"/>
      <c r="AV17" s="50"/>
      <c r="AW17" s="48"/>
      <c r="AX17" s="36">
        <f t="shared" si="8"/>
        <v>0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182"/>
      <c r="BI17" s="81">
        <f>SUM(E17:U17,Z17:AV17)</f>
        <v>2</v>
      </c>
    </row>
    <row r="18" spans="1:61" ht="20.25" customHeight="1">
      <c r="A18" s="492"/>
      <c r="B18" s="498" t="s">
        <v>4</v>
      </c>
      <c r="C18" s="485" t="s">
        <v>130</v>
      </c>
      <c r="D18" s="10" t="s">
        <v>65</v>
      </c>
      <c r="E18" s="46">
        <v>2</v>
      </c>
      <c r="F18" s="47">
        <v>2</v>
      </c>
      <c r="G18" s="47">
        <v>2</v>
      </c>
      <c r="H18" s="47">
        <v>2</v>
      </c>
      <c r="I18" s="47">
        <v>2</v>
      </c>
      <c r="J18" s="47">
        <v>2</v>
      </c>
      <c r="K18" s="47">
        <v>2</v>
      </c>
      <c r="L18" s="47">
        <v>2</v>
      </c>
      <c r="M18" s="47">
        <v>2</v>
      </c>
      <c r="N18" s="47">
        <v>2</v>
      </c>
      <c r="O18" s="47">
        <v>2</v>
      </c>
      <c r="P18" s="47">
        <v>2</v>
      </c>
      <c r="Q18" s="47">
        <v>2</v>
      </c>
      <c r="R18" s="47">
        <v>2</v>
      </c>
      <c r="S18" s="47">
        <v>2</v>
      </c>
      <c r="T18" s="47">
        <v>4</v>
      </c>
      <c r="U18" s="47">
        <v>0</v>
      </c>
      <c r="V18" s="468" t="s">
        <v>172</v>
      </c>
      <c r="W18" s="49">
        <f>SUM(E18:T18)</f>
        <v>34</v>
      </c>
      <c r="X18" s="53"/>
      <c r="Y18" s="53"/>
      <c r="Z18" s="265">
        <v>2</v>
      </c>
      <c r="AA18" s="47">
        <v>4</v>
      </c>
      <c r="AB18" s="47">
        <v>2</v>
      </c>
      <c r="AC18" s="47">
        <v>2</v>
      </c>
      <c r="AD18" s="47">
        <v>2</v>
      </c>
      <c r="AE18" s="47">
        <v>2</v>
      </c>
      <c r="AF18" s="47">
        <v>4</v>
      </c>
      <c r="AG18" s="47">
        <v>2</v>
      </c>
      <c r="AH18" s="47">
        <v>2</v>
      </c>
      <c r="AI18" s="47">
        <v>2</v>
      </c>
      <c r="AJ18" s="47">
        <v>2</v>
      </c>
      <c r="AK18" s="47">
        <v>4</v>
      </c>
      <c r="AL18" s="47">
        <v>2</v>
      </c>
      <c r="AM18" s="47">
        <v>2</v>
      </c>
      <c r="AN18" s="47">
        <v>2</v>
      </c>
      <c r="AO18" s="47">
        <v>2</v>
      </c>
      <c r="AP18" s="47">
        <v>2</v>
      </c>
      <c r="AQ18" s="47">
        <v>2</v>
      </c>
      <c r="AR18" s="47">
        <v>3</v>
      </c>
      <c r="AS18" s="50"/>
      <c r="AT18" s="50"/>
      <c r="AU18" s="50"/>
      <c r="AV18" s="50"/>
      <c r="AW18" s="48" t="s">
        <v>172</v>
      </c>
      <c r="AX18" s="176">
        <f>SUM(Z18:AR18)</f>
        <v>45</v>
      </c>
      <c r="AY18" s="43"/>
      <c r="AZ18" s="43"/>
      <c r="BA18" s="43"/>
      <c r="BB18" s="43"/>
      <c r="BC18" s="43"/>
      <c r="BD18" s="43"/>
      <c r="BE18" s="43"/>
      <c r="BF18" s="43"/>
      <c r="BG18" s="43"/>
      <c r="BH18" s="182"/>
      <c r="BI18" s="205">
        <f>SUM(W18,AX18)</f>
        <v>79</v>
      </c>
    </row>
    <row r="19" spans="1:61" ht="18.75" customHeight="1">
      <c r="A19" s="492"/>
      <c r="B19" s="489"/>
      <c r="C19" s="486"/>
      <c r="D19" s="13" t="s">
        <v>66</v>
      </c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0">
        <v>0</v>
      </c>
      <c r="U19" s="30">
        <v>0</v>
      </c>
      <c r="V19" s="468"/>
      <c r="W19" s="52">
        <f>SUM(E19:T19)</f>
        <v>0</v>
      </c>
      <c r="X19" s="53"/>
      <c r="Y19" s="53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1</v>
      </c>
      <c r="AS19" s="50"/>
      <c r="AT19" s="50"/>
      <c r="AU19" s="50"/>
      <c r="AV19" s="50"/>
      <c r="AW19" s="48"/>
      <c r="AX19" s="264">
        <f>SUM(Z19:AR19)</f>
        <v>1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182"/>
      <c r="BI19" s="205">
        <f>SUM(W19,AX19)</f>
        <v>1</v>
      </c>
    </row>
    <row r="20" spans="1:61">
      <c r="A20" s="492"/>
      <c r="B20" s="496" t="s">
        <v>5</v>
      </c>
      <c r="C20" s="497" t="s">
        <v>6</v>
      </c>
      <c r="D20" s="10" t="s">
        <v>65</v>
      </c>
      <c r="E20" s="46">
        <v>2</v>
      </c>
      <c r="F20" s="47">
        <v>2</v>
      </c>
      <c r="G20" s="47">
        <v>2</v>
      </c>
      <c r="H20" s="47">
        <v>2</v>
      </c>
      <c r="I20" s="47">
        <v>2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47">
        <v>2</v>
      </c>
      <c r="R20" s="47">
        <v>2</v>
      </c>
      <c r="S20" s="47">
        <v>2</v>
      </c>
      <c r="T20" s="47">
        <v>2</v>
      </c>
      <c r="U20" s="47">
        <v>0</v>
      </c>
      <c r="V20" s="468" t="s">
        <v>173</v>
      </c>
      <c r="W20" s="49">
        <f>SUM(E20:T20)</f>
        <v>32</v>
      </c>
      <c r="X20" s="53"/>
      <c r="Y20" s="53"/>
      <c r="Z20" s="265">
        <v>2</v>
      </c>
      <c r="AA20" s="47">
        <v>2</v>
      </c>
      <c r="AB20" s="47">
        <v>2</v>
      </c>
      <c r="AC20" s="47">
        <v>2</v>
      </c>
      <c r="AD20" s="47">
        <v>2</v>
      </c>
      <c r="AE20" s="47">
        <v>2</v>
      </c>
      <c r="AF20" s="47">
        <v>2</v>
      </c>
      <c r="AG20" s="47">
        <v>2</v>
      </c>
      <c r="AH20" s="47">
        <v>2</v>
      </c>
      <c r="AI20" s="47">
        <v>2</v>
      </c>
      <c r="AJ20" s="47">
        <v>2</v>
      </c>
      <c r="AK20" s="47">
        <v>2</v>
      </c>
      <c r="AL20" s="47">
        <v>2</v>
      </c>
      <c r="AM20" s="47">
        <v>2</v>
      </c>
      <c r="AN20" s="47">
        <v>2</v>
      </c>
      <c r="AO20" s="47">
        <v>2</v>
      </c>
      <c r="AP20" s="47">
        <v>2</v>
      </c>
      <c r="AQ20" s="47">
        <v>4</v>
      </c>
      <c r="AR20" s="47">
        <v>2</v>
      </c>
      <c r="AS20" s="50"/>
      <c r="AT20" s="50"/>
      <c r="AU20" s="50"/>
      <c r="AV20" s="50"/>
      <c r="AW20" s="48" t="s">
        <v>34</v>
      </c>
      <c r="AX20" s="226">
        <f>SUM(Z20:AV20)</f>
        <v>40</v>
      </c>
      <c r="AY20" s="43"/>
      <c r="AZ20" s="43"/>
      <c r="BA20" s="43"/>
      <c r="BB20" s="43"/>
      <c r="BC20" s="43"/>
      <c r="BD20" s="43"/>
      <c r="BE20" s="43"/>
      <c r="BF20" s="43"/>
      <c r="BG20" s="43"/>
      <c r="BH20" s="182"/>
      <c r="BI20" s="80">
        <f>SUM(E20:T20,Z20:AV20)</f>
        <v>72</v>
      </c>
    </row>
    <row r="21" spans="1:61">
      <c r="A21" s="492"/>
      <c r="B21" s="496"/>
      <c r="C21" s="497"/>
      <c r="D21" s="13" t="s">
        <v>66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06">
        <v>0</v>
      </c>
      <c r="V21" s="468"/>
      <c r="W21" s="52">
        <f>SUM(E21:U21)</f>
        <v>0</v>
      </c>
      <c r="X21" s="53"/>
      <c r="Y21" s="53"/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50"/>
      <c r="AT21" s="50"/>
      <c r="AU21" s="50"/>
      <c r="AV21" s="50"/>
      <c r="AW21" s="48"/>
      <c r="AX21" s="174">
        <f>SUM(Z21:AV21)</f>
        <v>0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182"/>
      <c r="BI21" s="81">
        <f>SUM(E21:T21,Z21:AV21)</f>
        <v>0</v>
      </c>
    </row>
    <row r="22" spans="1:61" ht="15" customHeight="1">
      <c r="A22" s="492"/>
      <c r="B22" s="504" t="s">
        <v>7</v>
      </c>
      <c r="C22" s="549" t="s">
        <v>126</v>
      </c>
      <c r="D22" s="188" t="s">
        <v>65</v>
      </c>
      <c r="E22" s="189">
        <v>2</v>
      </c>
      <c r="F22" s="189">
        <v>2</v>
      </c>
      <c r="G22" s="189">
        <v>2</v>
      </c>
      <c r="H22" s="189">
        <v>2</v>
      </c>
      <c r="I22" s="189">
        <v>2</v>
      </c>
      <c r="J22" s="189">
        <v>2</v>
      </c>
      <c r="K22" s="189">
        <v>2</v>
      </c>
      <c r="L22" s="189">
        <v>2</v>
      </c>
      <c r="M22" s="189">
        <v>2</v>
      </c>
      <c r="N22" s="189">
        <v>2</v>
      </c>
      <c r="O22" s="189">
        <v>2</v>
      </c>
      <c r="P22" s="189">
        <v>2</v>
      </c>
      <c r="Q22" s="189">
        <v>2</v>
      </c>
      <c r="R22" s="189">
        <v>2</v>
      </c>
      <c r="S22" s="189">
        <v>2</v>
      </c>
      <c r="T22" s="189">
        <v>2</v>
      </c>
      <c r="U22" s="189">
        <v>4</v>
      </c>
      <c r="V22" s="468" t="s">
        <v>172</v>
      </c>
      <c r="W22" s="114">
        <f>SUM(E22:U22)</f>
        <v>36</v>
      </c>
      <c r="X22" s="180"/>
      <c r="Y22" s="180"/>
      <c r="Z22" s="266">
        <v>0</v>
      </c>
      <c r="AA22" s="190">
        <v>2</v>
      </c>
      <c r="AB22" s="190">
        <v>0</v>
      </c>
      <c r="AC22" s="190">
        <v>2</v>
      </c>
      <c r="AD22" s="190">
        <v>0</v>
      </c>
      <c r="AE22" s="190">
        <v>2</v>
      </c>
      <c r="AF22" s="190">
        <v>0</v>
      </c>
      <c r="AG22" s="190">
        <v>2</v>
      </c>
      <c r="AH22" s="190">
        <v>0</v>
      </c>
      <c r="AI22" s="190">
        <v>2</v>
      </c>
      <c r="AJ22" s="190">
        <v>0</v>
      </c>
      <c r="AK22" s="190">
        <v>2</v>
      </c>
      <c r="AL22" s="190">
        <v>0</v>
      </c>
      <c r="AM22" s="190">
        <v>2</v>
      </c>
      <c r="AN22" s="190">
        <v>2</v>
      </c>
      <c r="AO22" s="190">
        <v>2</v>
      </c>
      <c r="AP22" s="190">
        <v>2</v>
      </c>
      <c r="AQ22" s="190">
        <v>2</v>
      </c>
      <c r="AR22" s="190">
        <v>0</v>
      </c>
      <c r="AS22" s="198"/>
      <c r="AT22" s="198"/>
      <c r="AU22" s="198"/>
      <c r="AV22" s="198"/>
      <c r="AW22" s="61" t="s">
        <v>34</v>
      </c>
      <c r="AX22" s="176">
        <f t="shared" si="8"/>
        <v>22</v>
      </c>
      <c r="AY22" s="192"/>
      <c r="AZ22" s="192"/>
      <c r="BA22" s="192"/>
      <c r="BB22" s="192"/>
      <c r="BC22" s="192"/>
      <c r="BD22" s="192"/>
      <c r="BE22" s="192"/>
      <c r="BF22" s="192"/>
      <c r="BG22" s="192"/>
      <c r="BH22" s="267"/>
      <c r="BI22" s="210">
        <f>SUM(E22:T22,Z22:AV22)</f>
        <v>54</v>
      </c>
    </row>
    <row r="23" spans="1:61" ht="12" customHeight="1" thickBot="1">
      <c r="A23" s="492"/>
      <c r="B23" s="514"/>
      <c r="C23" s="487"/>
      <c r="D23" s="54" t="s">
        <v>66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310">
        <v>0</v>
      </c>
      <c r="V23" s="468"/>
      <c r="W23" s="57">
        <f>SUM(E23:U23)</f>
        <v>0</v>
      </c>
      <c r="X23" s="58"/>
      <c r="Y23" s="58"/>
      <c r="Z23" s="56">
        <v>2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63"/>
      <c r="AT23" s="63"/>
      <c r="AU23" s="63"/>
      <c r="AV23" s="63"/>
      <c r="AW23" s="59"/>
      <c r="AX23" s="251">
        <f t="shared" si="8"/>
        <v>2</v>
      </c>
      <c r="AY23" s="60"/>
      <c r="AZ23" s="60"/>
      <c r="BA23" s="60"/>
      <c r="BB23" s="60"/>
      <c r="BC23" s="60"/>
      <c r="BD23" s="60"/>
      <c r="BE23" s="60"/>
      <c r="BF23" s="60"/>
      <c r="BG23" s="60"/>
      <c r="BH23" s="268"/>
      <c r="BI23" s="206">
        <f>SUM(E23:T23,Z23:AV23)</f>
        <v>2</v>
      </c>
    </row>
    <row r="24" spans="1:61">
      <c r="A24" s="492"/>
      <c r="B24" s="544" t="s">
        <v>8</v>
      </c>
      <c r="C24" s="502" t="s">
        <v>9</v>
      </c>
      <c r="D24" s="28" t="s">
        <v>65</v>
      </c>
      <c r="E24" s="184">
        <f>SUM(E28,E30)</f>
        <v>8</v>
      </c>
      <c r="F24" s="42">
        <f t="shared" ref="F24:U24" si="9">SUM(F28,F30)</f>
        <v>4</v>
      </c>
      <c r="G24" s="42">
        <f t="shared" si="9"/>
        <v>8</v>
      </c>
      <c r="H24" s="42">
        <f t="shared" si="9"/>
        <v>4</v>
      </c>
      <c r="I24" s="42">
        <f t="shared" si="9"/>
        <v>8</v>
      </c>
      <c r="J24" s="42">
        <f t="shared" si="9"/>
        <v>4</v>
      </c>
      <c r="K24" s="42">
        <f t="shared" si="9"/>
        <v>8</v>
      </c>
      <c r="L24" s="42">
        <f t="shared" si="9"/>
        <v>4</v>
      </c>
      <c r="M24" s="42">
        <f t="shared" si="9"/>
        <v>8</v>
      </c>
      <c r="N24" s="42">
        <f t="shared" si="9"/>
        <v>4</v>
      </c>
      <c r="O24" s="42">
        <f t="shared" si="9"/>
        <v>8</v>
      </c>
      <c r="P24" s="42">
        <f t="shared" si="9"/>
        <v>4</v>
      </c>
      <c r="Q24" s="42">
        <f t="shared" si="9"/>
        <v>8</v>
      </c>
      <c r="R24" s="42">
        <f t="shared" si="9"/>
        <v>6</v>
      </c>
      <c r="S24" s="42">
        <f t="shared" si="9"/>
        <v>6</v>
      </c>
      <c r="T24" s="42">
        <f t="shared" si="9"/>
        <v>6</v>
      </c>
      <c r="U24" s="42">
        <f t="shared" si="9"/>
        <v>4</v>
      </c>
      <c r="V24" s="42"/>
      <c r="W24" s="42">
        <f>SUM(W28,W30)</f>
        <v>102</v>
      </c>
      <c r="X24" s="183"/>
      <c r="Y24" s="183"/>
      <c r="Z24" s="42">
        <f>Z32</f>
        <v>0</v>
      </c>
      <c r="AA24" s="42">
        <f t="shared" ref="AA24:AR24" si="10">AA32</f>
        <v>2</v>
      </c>
      <c r="AB24" s="42">
        <f t="shared" si="10"/>
        <v>2</v>
      </c>
      <c r="AC24" s="42">
        <f t="shared" si="10"/>
        <v>2</v>
      </c>
      <c r="AD24" s="42">
        <f t="shared" si="10"/>
        <v>2</v>
      </c>
      <c r="AE24" s="42">
        <f t="shared" si="10"/>
        <v>0</v>
      </c>
      <c r="AF24" s="42">
        <f t="shared" si="10"/>
        <v>2</v>
      </c>
      <c r="AG24" s="42">
        <f t="shared" si="10"/>
        <v>2</v>
      </c>
      <c r="AH24" s="42">
        <f t="shared" si="10"/>
        <v>2</v>
      </c>
      <c r="AI24" s="42">
        <f t="shared" si="10"/>
        <v>2</v>
      </c>
      <c r="AJ24" s="42">
        <f t="shared" si="10"/>
        <v>0</v>
      </c>
      <c r="AK24" s="42">
        <f t="shared" si="10"/>
        <v>2</v>
      </c>
      <c r="AL24" s="42">
        <f t="shared" si="10"/>
        <v>2</v>
      </c>
      <c r="AM24" s="42">
        <f t="shared" si="10"/>
        <v>2</v>
      </c>
      <c r="AN24" s="42">
        <f t="shared" si="10"/>
        <v>2</v>
      </c>
      <c r="AO24" s="42">
        <f t="shared" si="10"/>
        <v>0</v>
      </c>
      <c r="AP24" s="42">
        <f t="shared" si="10"/>
        <v>2</v>
      </c>
      <c r="AQ24" s="42">
        <f t="shared" si="10"/>
        <v>2</v>
      </c>
      <c r="AR24" s="42">
        <f t="shared" si="10"/>
        <v>2</v>
      </c>
      <c r="AS24" s="68"/>
      <c r="AT24" s="68"/>
      <c r="AU24" s="68"/>
      <c r="AV24" s="68"/>
      <c r="AW24" s="68"/>
      <c r="AX24" s="42">
        <f t="shared" si="8"/>
        <v>30</v>
      </c>
      <c r="AY24" s="68"/>
      <c r="AZ24" s="68"/>
      <c r="BA24" s="68"/>
      <c r="BB24" s="68"/>
      <c r="BC24" s="68"/>
      <c r="BD24" s="68"/>
      <c r="BE24" s="68"/>
      <c r="BF24" s="68"/>
      <c r="BG24" s="68"/>
      <c r="BH24" s="70"/>
      <c r="BI24" s="44">
        <f>SUM(W24,AX24)</f>
        <v>132</v>
      </c>
    </row>
    <row r="25" spans="1:61" ht="13.5" thickBot="1">
      <c r="A25" s="492"/>
      <c r="B25" s="510"/>
      <c r="C25" s="503"/>
      <c r="D25" s="293" t="s">
        <v>66</v>
      </c>
      <c r="E25" s="289">
        <f>SUM(E29,E31)</f>
        <v>0</v>
      </c>
      <c r="F25" s="290">
        <f t="shared" ref="F25:U25" si="11">SUM(F29,F31)</f>
        <v>0</v>
      </c>
      <c r="G25" s="290">
        <f t="shared" si="11"/>
        <v>0</v>
      </c>
      <c r="H25" s="290">
        <f t="shared" si="11"/>
        <v>0</v>
      </c>
      <c r="I25" s="290">
        <f t="shared" si="11"/>
        <v>0</v>
      </c>
      <c r="J25" s="290">
        <f t="shared" si="11"/>
        <v>0</v>
      </c>
      <c r="K25" s="290">
        <f t="shared" si="11"/>
        <v>2</v>
      </c>
      <c r="L25" s="290">
        <f t="shared" si="11"/>
        <v>0</v>
      </c>
      <c r="M25" s="290">
        <f t="shared" si="11"/>
        <v>0</v>
      </c>
      <c r="N25" s="290">
        <f t="shared" si="11"/>
        <v>2</v>
      </c>
      <c r="O25" s="290">
        <f t="shared" si="11"/>
        <v>0</v>
      </c>
      <c r="P25" s="290">
        <f t="shared" si="11"/>
        <v>0</v>
      </c>
      <c r="Q25" s="290">
        <f t="shared" si="11"/>
        <v>0</v>
      </c>
      <c r="R25" s="290">
        <f t="shared" si="11"/>
        <v>0</v>
      </c>
      <c r="S25" s="290">
        <f t="shared" si="11"/>
        <v>0</v>
      </c>
      <c r="T25" s="290">
        <f t="shared" si="11"/>
        <v>0</v>
      </c>
      <c r="U25" s="290">
        <f t="shared" si="11"/>
        <v>0</v>
      </c>
      <c r="V25" s="287"/>
      <c r="W25" s="287">
        <f>SUM(E25:T25)</f>
        <v>4</v>
      </c>
      <c r="X25" s="58"/>
      <c r="Y25" s="58"/>
      <c r="Z25" s="290">
        <f>Z33</f>
        <v>0</v>
      </c>
      <c r="AA25" s="290">
        <f t="shared" ref="AA25:AR25" si="12">AA33</f>
        <v>0</v>
      </c>
      <c r="AB25" s="290">
        <f t="shared" si="12"/>
        <v>0</v>
      </c>
      <c r="AC25" s="290">
        <f t="shared" si="12"/>
        <v>0</v>
      </c>
      <c r="AD25" s="290">
        <f t="shared" si="12"/>
        <v>2</v>
      </c>
      <c r="AE25" s="290">
        <f t="shared" si="12"/>
        <v>0</v>
      </c>
      <c r="AF25" s="290">
        <f t="shared" si="12"/>
        <v>0</v>
      </c>
      <c r="AG25" s="290">
        <f t="shared" si="12"/>
        <v>0</v>
      </c>
      <c r="AH25" s="290">
        <f t="shared" si="12"/>
        <v>0</v>
      </c>
      <c r="AI25" s="290">
        <f t="shared" si="12"/>
        <v>0</v>
      </c>
      <c r="AJ25" s="290">
        <f t="shared" si="12"/>
        <v>0</v>
      </c>
      <c r="AK25" s="290">
        <f t="shared" si="12"/>
        <v>0</v>
      </c>
      <c r="AL25" s="290">
        <f t="shared" si="12"/>
        <v>0</v>
      </c>
      <c r="AM25" s="290">
        <f t="shared" si="12"/>
        <v>0</v>
      </c>
      <c r="AN25" s="290">
        <f t="shared" si="12"/>
        <v>0</v>
      </c>
      <c r="AO25" s="290">
        <f t="shared" si="12"/>
        <v>0</v>
      </c>
      <c r="AP25" s="290">
        <f t="shared" si="12"/>
        <v>0</v>
      </c>
      <c r="AQ25" s="290">
        <f t="shared" si="12"/>
        <v>0</v>
      </c>
      <c r="AR25" s="290">
        <f t="shared" si="12"/>
        <v>0</v>
      </c>
      <c r="AS25" s="291"/>
      <c r="AT25" s="291"/>
      <c r="AU25" s="291"/>
      <c r="AV25" s="291"/>
      <c r="AW25" s="291"/>
      <c r="AX25" s="287">
        <f t="shared" si="8"/>
        <v>2</v>
      </c>
      <c r="AY25" s="59"/>
      <c r="AZ25" s="59"/>
      <c r="BA25" s="59"/>
      <c r="BB25" s="59"/>
      <c r="BC25" s="59"/>
      <c r="BD25" s="59"/>
      <c r="BE25" s="59"/>
      <c r="BF25" s="59"/>
      <c r="BG25" s="59"/>
      <c r="BH25" s="71"/>
      <c r="BI25" s="146">
        <f>SUM(W25,AX25)</f>
        <v>6</v>
      </c>
    </row>
    <row r="26" spans="1:61" ht="13.5" hidden="1" customHeight="1" thickBot="1">
      <c r="A26" s="492"/>
      <c r="B26" s="504" t="s">
        <v>10</v>
      </c>
      <c r="C26" s="549" t="s">
        <v>11</v>
      </c>
      <c r="D26" s="188" t="s">
        <v>65</v>
      </c>
      <c r="E26" s="275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300"/>
      <c r="V26" s="300"/>
      <c r="W26" s="114">
        <f>SUM(E26:T26)</f>
        <v>0</v>
      </c>
      <c r="X26" s="180"/>
      <c r="Y26" s="180"/>
      <c r="Z26" s="190">
        <v>2</v>
      </c>
      <c r="AA26" s="190">
        <v>3</v>
      </c>
      <c r="AB26" s="190">
        <v>2</v>
      </c>
      <c r="AC26" s="190">
        <v>2</v>
      </c>
      <c r="AD26" s="190">
        <v>2</v>
      </c>
      <c r="AE26" s="190">
        <v>3</v>
      </c>
      <c r="AF26" s="190">
        <v>4</v>
      </c>
      <c r="AG26" s="190">
        <v>2</v>
      </c>
      <c r="AH26" s="190">
        <v>2</v>
      </c>
      <c r="AI26" s="190">
        <v>2</v>
      </c>
      <c r="AJ26" s="190">
        <v>2</v>
      </c>
      <c r="AK26" s="190">
        <v>4</v>
      </c>
      <c r="AL26" s="190">
        <v>2</v>
      </c>
      <c r="AM26" s="190">
        <v>2</v>
      </c>
      <c r="AN26" s="190">
        <v>2</v>
      </c>
      <c r="AO26" s="190">
        <v>4</v>
      </c>
      <c r="AP26" s="190">
        <v>2</v>
      </c>
      <c r="AQ26" s="190">
        <v>2</v>
      </c>
      <c r="AR26" s="190">
        <v>4</v>
      </c>
      <c r="AS26" s="198"/>
      <c r="AT26" s="198"/>
      <c r="AU26" s="198"/>
      <c r="AV26" s="198"/>
      <c r="AW26" s="61"/>
      <c r="AX26" s="176">
        <f t="shared" si="8"/>
        <v>48</v>
      </c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210">
        <f>SUM(E26:T26,Z26:AV26)</f>
        <v>48</v>
      </c>
    </row>
    <row r="27" spans="1:61" ht="13.5" hidden="1" customHeight="1" thickBot="1">
      <c r="A27" s="492"/>
      <c r="B27" s="504"/>
      <c r="C27" s="549"/>
      <c r="D27" s="32" t="s">
        <v>66</v>
      </c>
      <c r="E27" s="18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1"/>
      <c r="V27" s="301"/>
      <c r="W27" s="52">
        <f>SUM(E27:T27)</f>
        <v>0</v>
      </c>
      <c r="X27" s="53"/>
      <c r="Y27" s="53"/>
      <c r="Z27" s="30">
        <v>1</v>
      </c>
      <c r="AA27" s="30">
        <v>1</v>
      </c>
      <c r="AB27" s="30">
        <v>1</v>
      </c>
      <c r="AC27" s="30">
        <v>2</v>
      </c>
      <c r="AD27" s="30">
        <v>1</v>
      </c>
      <c r="AE27" s="30">
        <v>1</v>
      </c>
      <c r="AF27" s="30">
        <v>2</v>
      </c>
      <c r="AG27" s="30">
        <v>1</v>
      </c>
      <c r="AH27" s="30">
        <v>1</v>
      </c>
      <c r="AI27" s="30">
        <v>1</v>
      </c>
      <c r="AJ27" s="30">
        <v>1</v>
      </c>
      <c r="AK27" s="30">
        <v>2</v>
      </c>
      <c r="AL27" s="31">
        <v>1</v>
      </c>
      <c r="AM27" s="31">
        <v>1</v>
      </c>
      <c r="AN27" s="31">
        <v>1</v>
      </c>
      <c r="AO27" s="31">
        <v>2</v>
      </c>
      <c r="AP27" s="30">
        <v>1</v>
      </c>
      <c r="AQ27" s="31">
        <v>1</v>
      </c>
      <c r="AR27" s="31">
        <v>2</v>
      </c>
      <c r="AS27" s="50"/>
      <c r="AT27" s="50"/>
      <c r="AU27" s="50"/>
      <c r="AV27" s="50"/>
      <c r="AW27" s="48"/>
      <c r="AX27" s="201">
        <f t="shared" si="8"/>
        <v>24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81">
        <f>SUM(E27:T27,Z27:AV27)</f>
        <v>24</v>
      </c>
    </row>
    <row r="28" spans="1:61">
      <c r="A28" s="492"/>
      <c r="B28" s="500" t="s">
        <v>10</v>
      </c>
      <c r="C28" s="505" t="s">
        <v>11</v>
      </c>
      <c r="D28" s="256" t="s">
        <v>65</v>
      </c>
      <c r="E28" s="276">
        <v>4</v>
      </c>
      <c r="F28" s="175">
        <v>2</v>
      </c>
      <c r="G28" s="175">
        <v>4</v>
      </c>
      <c r="H28" s="175">
        <v>2</v>
      </c>
      <c r="I28" s="175">
        <v>4</v>
      </c>
      <c r="J28" s="175">
        <v>2</v>
      </c>
      <c r="K28" s="175">
        <v>4</v>
      </c>
      <c r="L28" s="175">
        <v>2</v>
      </c>
      <c r="M28" s="175">
        <v>4</v>
      </c>
      <c r="N28" s="175">
        <v>2</v>
      </c>
      <c r="O28" s="175">
        <v>4</v>
      </c>
      <c r="P28" s="175">
        <v>2</v>
      </c>
      <c r="Q28" s="175">
        <v>4</v>
      </c>
      <c r="R28" s="175">
        <v>2</v>
      </c>
      <c r="S28" s="175">
        <v>2</v>
      </c>
      <c r="T28" s="175">
        <v>2</v>
      </c>
      <c r="U28" s="307">
        <v>2</v>
      </c>
      <c r="V28" s="48" t="s">
        <v>174</v>
      </c>
      <c r="W28" s="49">
        <f>SUM(E28:U28)</f>
        <v>48</v>
      </c>
      <c r="X28" s="53"/>
      <c r="Y28" s="5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1"/>
      <c r="AM28" s="31"/>
      <c r="AN28" s="31"/>
      <c r="AO28" s="31"/>
      <c r="AP28" s="30"/>
      <c r="AQ28" s="31"/>
      <c r="AR28" s="31"/>
      <c r="AS28" s="50"/>
      <c r="AT28" s="50"/>
      <c r="AU28" s="50"/>
      <c r="AV28" s="50"/>
      <c r="AW28" s="48"/>
      <c r="AX28" s="269">
        <f t="shared" ref="AX28:AX33" si="13">SUM(Z28:AR28)</f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205">
        <f>SUM(W28,AX28)</f>
        <v>48</v>
      </c>
    </row>
    <row r="29" spans="1:61">
      <c r="A29" s="492"/>
      <c r="B29" s="501"/>
      <c r="C29" s="506"/>
      <c r="D29" s="13" t="s">
        <v>66</v>
      </c>
      <c r="E29" s="186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06">
        <v>0</v>
      </c>
      <c r="V29" s="48"/>
      <c r="W29" s="52">
        <f>SUM(E29:U29)</f>
        <v>2</v>
      </c>
      <c r="X29" s="53"/>
      <c r="Y29" s="53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31"/>
      <c r="AN29" s="31"/>
      <c r="AO29" s="31"/>
      <c r="AP29" s="30"/>
      <c r="AQ29" s="31"/>
      <c r="AR29" s="31"/>
      <c r="AS29" s="50"/>
      <c r="AT29" s="50"/>
      <c r="AU29" s="50"/>
      <c r="AV29" s="50"/>
      <c r="AW29" s="48"/>
      <c r="AX29" s="264">
        <f t="shared" si="13"/>
        <v>0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205">
        <f>SUM(W29,AX29)</f>
        <v>2</v>
      </c>
    </row>
    <row r="30" spans="1:61">
      <c r="A30" s="492"/>
      <c r="B30" s="496" t="s">
        <v>12</v>
      </c>
      <c r="C30" s="497" t="s">
        <v>162</v>
      </c>
      <c r="D30" s="10" t="s">
        <v>65</v>
      </c>
      <c r="E30" s="276">
        <v>4</v>
      </c>
      <c r="F30" s="175">
        <v>2</v>
      </c>
      <c r="G30" s="175">
        <v>4</v>
      </c>
      <c r="H30" s="175">
        <v>2</v>
      </c>
      <c r="I30" s="175">
        <v>4</v>
      </c>
      <c r="J30" s="175">
        <v>2</v>
      </c>
      <c r="K30" s="175">
        <v>4</v>
      </c>
      <c r="L30" s="175">
        <v>2</v>
      </c>
      <c r="M30" s="175">
        <v>4</v>
      </c>
      <c r="N30" s="175">
        <v>2</v>
      </c>
      <c r="O30" s="175">
        <v>4</v>
      </c>
      <c r="P30" s="175">
        <v>2</v>
      </c>
      <c r="Q30" s="175">
        <v>4</v>
      </c>
      <c r="R30" s="175">
        <v>4</v>
      </c>
      <c r="S30" s="175">
        <v>4</v>
      </c>
      <c r="T30" s="175">
        <v>4</v>
      </c>
      <c r="U30" s="307">
        <v>2</v>
      </c>
      <c r="V30" s="48" t="s">
        <v>34</v>
      </c>
      <c r="W30" s="49">
        <f>SUM(E30:U30)</f>
        <v>54</v>
      </c>
      <c r="X30" s="53"/>
      <c r="Y30" s="53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50"/>
      <c r="AT30" s="50"/>
      <c r="AU30" s="50"/>
      <c r="AV30" s="50"/>
      <c r="AW30" s="48"/>
      <c r="AX30" s="226">
        <f t="shared" si="13"/>
        <v>0</v>
      </c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80">
        <f>SUM(E30:T30,Z30:AV30)</f>
        <v>52</v>
      </c>
    </row>
    <row r="31" spans="1:61">
      <c r="A31" s="492"/>
      <c r="B31" s="496"/>
      <c r="C31" s="497"/>
      <c r="D31" s="13" t="s">
        <v>66</v>
      </c>
      <c r="E31" s="186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2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06">
        <v>0</v>
      </c>
      <c r="V31" s="48"/>
      <c r="W31" s="52">
        <f>SUM(E31:U31)</f>
        <v>2</v>
      </c>
      <c r="X31" s="53"/>
      <c r="Y31" s="53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50"/>
      <c r="AT31" s="50"/>
      <c r="AU31" s="50"/>
      <c r="AV31" s="50"/>
      <c r="AW31" s="48"/>
      <c r="AX31" s="174">
        <f t="shared" si="13"/>
        <v>0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81">
        <f>SUM(E31:T31,Z31:AV31)</f>
        <v>2</v>
      </c>
    </row>
    <row r="32" spans="1:61">
      <c r="A32" s="492"/>
      <c r="B32" s="507" t="s">
        <v>12</v>
      </c>
      <c r="C32" s="547" t="s">
        <v>109</v>
      </c>
      <c r="D32" s="10" t="s">
        <v>65</v>
      </c>
      <c r="E32" s="186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7"/>
      <c r="V32" s="48"/>
      <c r="W32" s="52"/>
      <c r="X32" s="53"/>
      <c r="Y32" s="53"/>
      <c r="Z32" s="175">
        <v>0</v>
      </c>
      <c r="AA32" s="175">
        <v>2</v>
      </c>
      <c r="AB32" s="175">
        <v>2</v>
      </c>
      <c r="AC32" s="175">
        <v>2</v>
      </c>
      <c r="AD32" s="175">
        <v>2</v>
      </c>
      <c r="AE32" s="175">
        <v>0</v>
      </c>
      <c r="AF32" s="175">
        <v>2</v>
      </c>
      <c r="AG32" s="175">
        <v>2</v>
      </c>
      <c r="AH32" s="175">
        <v>2</v>
      </c>
      <c r="AI32" s="175">
        <v>2</v>
      </c>
      <c r="AJ32" s="175">
        <v>0</v>
      </c>
      <c r="AK32" s="175">
        <v>2</v>
      </c>
      <c r="AL32" s="175">
        <v>2</v>
      </c>
      <c r="AM32" s="175">
        <v>2</v>
      </c>
      <c r="AN32" s="175">
        <v>2</v>
      </c>
      <c r="AO32" s="175">
        <v>0</v>
      </c>
      <c r="AP32" s="175">
        <v>2</v>
      </c>
      <c r="AQ32" s="175">
        <v>2</v>
      </c>
      <c r="AR32" s="175">
        <v>2</v>
      </c>
      <c r="AS32" s="50"/>
      <c r="AT32" s="50"/>
      <c r="AU32" s="50"/>
      <c r="AV32" s="50"/>
      <c r="AW32" s="48" t="s">
        <v>34</v>
      </c>
      <c r="AX32" s="226">
        <f t="shared" si="13"/>
        <v>30</v>
      </c>
      <c r="AY32" s="43"/>
      <c r="AZ32" s="43"/>
      <c r="BA32" s="43"/>
      <c r="BB32" s="192"/>
      <c r="BC32" s="192"/>
      <c r="BD32" s="192"/>
      <c r="BE32" s="192"/>
      <c r="BF32" s="192"/>
      <c r="BG32" s="192"/>
      <c r="BH32" s="267"/>
      <c r="BI32" s="298">
        <f>SUM(W32,AX32)</f>
        <v>30</v>
      </c>
    </row>
    <row r="33" spans="1:61" ht="13.5" thickBot="1">
      <c r="A33" s="492"/>
      <c r="B33" s="508"/>
      <c r="C33" s="548"/>
      <c r="D33" s="54" t="s">
        <v>66</v>
      </c>
      <c r="E33" s="187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08"/>
      <c r="V33" s="48"/>
      <c r="W33" s="57"/>
      <c r="X33" s="58"/>
      <c r="Y33" s="58"/>
      <c r="Z33" s="56">
        <v>0</v>
      </c>
      <c r="AA33" s="56">
        <v>0</v>
      </c>
      <c r="AB33" s="56">
        <v>0</v>
      </c>
      <c r="AC33" s="56">
        <v>0</v>
      </c>
      <c r="AD33" s="56">
        <v>2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63"/>
      <c r="AT33" s="63"/>
      <c r="AU33" s="63"/>
      <c r="AV33" s="63"/>
      <c r="AW33" s="59"/>
      <c r="AX33" s="251">
        <f t="shared" si="13"/>
        <v>2</v>
      </c>
      <c r="AY33" s="60"/>
      <c r="AZ33" s="60"/>
      <c r="BA33" s="60"/>
      <c r="BB33" s="277"/>
      <c r="BC33" s="277"/>
      <c r="BD33" s="277"/>
      <c r="BE33" s="277"/>
      <c r="BF33" s="277"/>
      <c r="BG33" s="277"/>
      <c r="BH33" s="278"/>
      <c r="BI33" s="208">
        <f>SUM(W33,AX33)</f>
        <v>2</v>
      </c>
    </row>
    <row r="34" spans="1:61">
      <c r="A34" s="492"/>
      <c r="B34" s="509" t="s">
        <v>127</v>
      </c>
      <c r="C34" s="511" t="s">
        <v>128</v>
      </c>
      <c r="D34" s="271" t="s">
        <v>65</v>
      </c>
      <c r="E34" s="272">
        <f>SUM(E36,E38,E40,E42,E44,E46)</f>
        <v>12</v>
      </c>
      <c r="F34" s="272">
        <f t="shared" ref="F34:AX34" si="14">SUM(F36,F38,F40,F42,F44,F46)</f>
        <v>14</v>
      </c>
      <c r="G34" s="272">
        <f t="shared" si="14"/>
        <v>12</v>
      </c>
      <c r="H34" s="272">
        <f t="shared" si="14"/>
        <v>14</v>
      </c>
      <c r="I34" s="272">
        <f t="shared" si="14"/>
        <v>10</v>
      </c>
      <c r="J34" s="272">
        <f t="shared" si="14"/>
        <v>14</v>
      </c>
      <c r="K34" s="272">
        <f t="shared" si="14"/>
        <v>12</v>
      </c>
      <c r="L34" s="272">
        <f t="shared" si="14"/>
        <v>16</v>
      </c>
      <c r="M34" s="272">
        <f t="shared" si="14"/>
        <v>12</v>
      </c>
      <c r="N34" s="272">
        <f t="shared" si="14"/>
        <v>12</v>
      </c>
      <c r="O34" s="272">
        <f t="shared" si="14"/>
        <v>12</v>
      </c>
      <c r="P34" s="272">
        <f t="shared" si="14"/>
        <v>14</v>
      </c>
      <c r="Q34" s="272">
        <f t="shared" si="14"/>
        <v>12</v>
      </c>
      <c r="R34" s="272">
        <f t="shared" si="14"/>
        <v>14</v>
      </c>
      <c r="S34" s="272">
        <f t="shared" si="14"/>
        <v>14</v>
      </c>
      <c r="T34" s="272">
        <f t="shared" si="14"/>
        <v>10</v>
      </c>
      <c r="U34" s="272">
        <f t="shared" si="14"/>
        <v>6</v>
      </c>
      <c r="V34" s="272"/>
      <c r="W34" s="272">
        <f>SUM(W36,W38,W40,W42,W44,W46)</f>
        <v>210</v>
      </c>
      <c r="X34" s="272"/>
      <c r="Y34" s="272"/>
      <c r="Z34" s="272">
        <f t="shared" si="14"/>
        <v>18</v>
      </c>
      <c r="AA34" s="272">
        <f t="shared" si="14"/>
        <v>16</v>
      </c>
      <c r="AB34" s="272">
        <f t="shared" si="14"/>
        <v>18</v>
      </c>
      <c r="AC34" s="272">
        <f t="shared" si="14"/>
        <v>18</v>
      </c>
      <c r="AD34" s="272">
        <f t="shared" si="14"/>
        <v>18</v>
      </c>
      <c r="AE34" s="272">
        <f t="shared" si="14"/>
        <v>14</v>
      </c>
      <c r="AF34" s="272">
        <f t="shared" si="14"/>
        <v>16</v>
      </c>
      <c r="AG34" s="272">
        <f t="shared" si="14"/>
        <v>16</v>
      </c>
      <c r="AH34" s="272">
        <f t="shared" si="14"/>
        <v>20</v>
      </c>
      <c r="AI34" s="272">
        <f t="shared" si="14"/>
        <v>20</v>
      </c>
      <c r="AJ34" s="272">
        <f t="shared" si="14"/>
        <v>20</v>
      </c>
      <c r="AK34" s="272">
        <f t="shared" si="14"/>
        <v>16</v>
      </c>
      <c r="AL34" s="272">
        <f t="shared" si="14"/>
        <v>20</v>
      </c>
      <c r="AM34" s="272">
        <f t="shared" si="14"/>
        <v>16</v>
      </c>
      <c r="AN34" s="272">
        <f t="shared" si="14"/>
        <v>16</v>
      </c>
      <c r="AO34" s="272">
        <f t="shared" si="14"/>
        <v>20</v>
      </c>
      <c r="AP34" s="272">
        <f t="shared" si="14"/>
        <v>18</v>
      </c>
      <c r="AQ34" s="272">
        <f t="shared" si="14"/>
        <v>14</v>
      </c>
      <c r="AR34" s="272">
        <f t="shared" si="14"/>
        <v>18</v>
      </c>
      <c r="AS34" s="272"/>
      <c r="AT34" s="272"/>
      <c r="AU34" s="272"/>
      <c r="AV34" s="272"/>
      <c r="AW34" s="272"/>
      <c r="AX34" s="272">
        <f t="shared" si="14"/>
        <v>332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273"/>
      <c r="BI34" s="274">
        <f>SUM(W34,AX34)</f>
        <v>542</v>
      </c>
    </row>
    <row r="35" spans="1:61" ht="13.5" thickBot="1">
      <c r="A35" s="492"/>
      <c r="B35" s="510"/>
      <c r="C35" s="503"/>
      <c r="D35" s="292" t="s">
        <v>66</v>
      </c>
      <c r="E35" s="287">
        <f>SUM(E37,E39,E41,E43,E45,E47)</f>
        <v>0</v>
      </c>
      <c r="F35" s="287">
        <f t="shared" ref="F35:AX35" si="15">SUM(F37,F39,F41,F43,F45,F47)</f>
        <v>0</v>
      </c>
      <c r="G35" s="287">
        <f t="shared" si="15"/>
        <v>0</v>
      </c>
      <c r="H35" s="287">
        <f t="shared" si="15"/>
        <v>2</v>
      </c>
      <c r="I35" s="287">
        <f t="shared" si="15"/>
        <v>2</v>
      </c>
      <c r="J35" s="287">
        <f t="shared" si="15"/>
        <v>0</v>
      </c>
      <c r="K35" s="287">
        <f t="shared" si="15"/>
        <v>0</v>
      </c>
      <c r="L35" s="287">
        <f t="shared" si="15"/>
        <v>0</v>
      </c>
      <c r="M35" s="287">
        <f t="shared" si="15"/>
        <v>0</v>
      </c>
      <c r="N35" s="287">
        <f t="shared" si="15"/>
        <v>0</v>
      </c>
      <c r="O35" s="287">
        <f t="shared" si="15"/>
        <v>0</v>
      </c>
      <c r="P35" s="287">
        <f t="shared" si="15"/>
        <v>0</v>
      </c>
      <c r="Q35" s="287">
        <f t="shared" si="15"/>
        <v>2</v>
      </c>
      <c r="R35" s="287">
        <f t="shared" si="15"/>
        <v>0</v>
      </c>
      <c r="S35" s="287">
        <f t="shared" si="15"/>
        <v>0</v>
      </c>
      <c r="T35" s="287">
        <f t="shared" si="15"/>
        <v>0</v>
      </c>
      <c r="U35" s="287">
        <f t="shared" si="15"/>
        <v>2</v>
      </c>
      <c r="V35" s="287"/>
      <c r="W35" s="287">
        <f>SUM(W37,W39,W41,W43,W45,W47)</f>
        <v>8</v>
      </c>
      <c r="X35" s="287"/>
      <c r="Y35" s="287"/>
      <c r="Z35" s="287">
        <f t="shared" si="15"/>
        <v>0</v>
      </c>
      <c r="AA35" s="287">
        <f t="shared" si="15"/>
        <v>0</v>
      </c>
      <c r="AB35" s="287">
        <f t="shared" si="15"/>
        <v>2</v>
      </c>
      <c r="AC35" s="287">
        <f t="shared" si="15"/>
        <v>0</v>
      </c>
      <c r="AD35" s="287">
        <f t="shared" si="15"/>
        <v>0</v>
      </c>
      <c r="AE35" s="287">
        <f t="shared" si="15"/>
        <v>0</v>
      </c>
      <c r="AF35" s="287">
        <f t="shared" si="15"/>
        <v>2</v>
      </c>
      <c r="AG35" s="287">
        <f t="shared" si="15"/>
        <v>0</v>
      </c>
      <c r="AH35" s="287">
        <f t="shared" si="15"/>
        <v>0</v>
      </c>
      <c r="AI35" s="287">
        <f t="shared" si="15"/>
        <v>0</v>
      </c>
      <c r="AJ35" s="287">
        <f t="shared" si="15"/>
        <v>0</v>
      </c>
      <c r="AK35" s="287">
        <f t="shared" si="15"/>
        <v>0</v>
      </c>
      <c r="AL35" s="287">
        <f t="shared" si="15"/>
        <v>0</v>
      </c>
      <c r="AM35" s="287">
        <f t="shared" si="15"/>
        <v>0</v>
      </c>
      <c r="AN35" s="287">
        <f t="shared" si="15"/>
        <v>0</v>
      </c>
      <c r="AO35" s="287">
        <f t="shared" si="15"/>
        <v>0</v>
      </c>
      <c r="AP35" s="287">
        <f t="shared" si="15"/>
        <v>0</v>
      </c>
      <c r="AQ35" s="287">
        <f t="shared" si="15"/>
        <v>0</v>
      </c>
      <c r="AR35" s="287">
        <f t="shared" si="15"/>
        <v>0</v>
      </c>
      <c r="AS35" s="287"/>
      <c r="AT35" s="287"/>
      <c r="AU35" s="287"/>
      <c r="AV35" s="287"/>
      <c r="AW35" s="287"/>
      <c r="AX35" s="287">
        <f t="shared" si="15"/>
        <v>4</v>
      </c>
      <c r="AY35" s="291"/>
      <c r="AZ35" s="59"/>
      <c r="BA35" s="59"/>
      <c r="BB35" s="59"/>
      <c r="BC35" s="59"/>
      <c r="BD35" s="59"/>
      <c r="BE35" s="59"/>
      <c r="BF35" s="59"/>
      <c r="BG35" s="59"/>
      <c r="BH35" s="71"/>
      <c r="BI35" s="45">
        <f>SUM(W35,AX35)</f>
        <v>12</v>
      </c>
    </row>
    <row r="36" spans="1:61" ht="12.75" customHeight="1">
      <c r="A36" s="492"/>
      <c r="B36" s="498" t="s">
        <v>14</v>
      </c>
      <c r="C36" s="485" t="s">
        <v>129</v>
      </c>
      <c r="D36" s="10" t="s">
        <v>65</v>
      </c>
      <c r="E36" s="46">
        <v>2</v>
      </c>
      <c r="F36" s="46">
        <v>4</v>
      </c>
      <c r="G36" s="46">
        <v>2</v>
      </c>
      <c r="H36" s="46">
        <v>4</v>
      </c>
      <c r="I36" s="46">
        <v>2</v>
      </c>
      <c r="J36" s="46">
        <v>4</v>
      </c>
      <c r="K36" s="46">
        <v>2</v>
      </c>
      <c r="L36" s="46">
        <v>4</v>
      </c>
      <c r="M36" s="46">
        <v>2</v>
      </c>
      <c r="N36" s="46">
        <v>4</v>
      </c>
      <c r="O36" s="46">
        <v>2</v>
      </c>
      <c r="P36" s="46">
        <v>4</v>
      </c>
      <c r="Q36" s="46">
        <v>2</v>
      </c>
      <c r="R36" s="46">
        <v>4</v>
      </c>
      <c r="S36" s="46">
        <v>2</v>
      </c>
      <c r="T36" s="46">
        <v>2</v>
      </c>
      <c r="U36" s="302">
        <v>2</v>
      </c>
      <c r="V36" s="48" t="s">
        <v>172</v>
      </c>
      <c r="W36" s="49">
        <f t="shared" ref="W36:W43" si="16">SUM(E36:U36)</f>
        <v>48</v>
      </c>
      <c r="X36" s="76"/>
      <c r="Y36" s="76"/>
      <c r="Z36" s="47">
        <v>2</v>
      </c>
      <c r="AA36" s="47">
        <v>4</v>
      </c>
      <c r="AB36" s="47">
        <v>2</v>
      </c>
      <c r="AC36" s="47">
        <v>4</v>
      </c>
      <c r="AD36" s="47">
        <v>2</v>
      </c>
      <c r="AE36" s="47">
        <v>4</v>
      </c>
      <c r="AF36" s="47">
        <v>2</v>
      </c>
      <c r="AG36" s="47">
        <v>4</v>
      </c>
      <c r="AH36" s="47">
        <v>2</v>
      </c>
      <c r="AI36" s="47">
        <v>4</v>
      </c>
      <c r="AJ36" s="47">
        <v>2</v>
      </c>
      <c r="AK36" s="47">
        <v>4</v>
      </c>
      <c r="AL36" s="47">
        <v>2</v>
      </c>
      <c r="AM36" s="47">
        <v>4</v>
      </c>
      <c r="AN36" s="47">
        <v>2</v>
      </c>
      <c r="AO36" s="47">
        <v>4</v>
      </c>
      <c r="AP36" s="47">
        <v>2</v>
      </c>
      <c r="AQ36" s="47">
        <v>0</v>
      </c>
      <c r="AR36" s="47">
        <v>2</v>
      </c>
      <c r="AS36" s="50"/>
      <c r="AT36" s="50"/>
      <c r="AU36" s="50"/>
      <c r="AV36" s="50"/>
      <c r="AW36" s="48" t="s">
        <v>34</v>
      </c>
      <c r="AX36" s="176">
        <f t="shared" si="8"/>
        <v>52</v>
      </c>
      <c r="AY36" s="76"/>
      <c r="AZ36" s="76"/>
      <c r="BA36" s="76"/>
      <c r="BB36" s="76"/>
      <c r="BC36" s="76"/>
      <c r="BD36" s="76"/>
      <c r="BE36" s="76"/>
      <c r="BF36" s="76"/>
      <c r="BG36" s="76"/>
      <c r="BH36" s="77"/>
      <c r="BI36" s="80">
        <f t="shared" ref="BI36:BI47" si="17">SUM(E36:T36,Z36:AV36)</f>
        <v>98</v>
      </c>
    </row>
    <row r="37" spans="1:61">
      <c r="A37" s="492"/>
      <c r="B37" s="489"/>
      <c r="C37" s="486"/>
      <c r="D37" s="13" t="s">
        <v>66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6">
        <v>0</v>
      </c>
      <c r="V37" s="48"/>
      <c r="W37" s="52">
        <f t="shared" si="16"/>
        <v>2</v>
      </c>
      <c r="X37" s="76"/>
      <c r="Y37" s="76"/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50"/>
      <c r="AT37" s="50"/>
      <c r="AU37" s="50"/>
      <c r="AV37" s="50"/>
      <c r="AW37" s="48"/>
      <c r="AX37" s="36">
        <f t="shared" si="8"/>
        <v>0</v>
      </c>
      <c r="AY37" s="76"/>
      <c r="AZ37" s="76"/>
      <c r="BA37" s="76"/>
      <c r="BB37" s="76"/>
      <c r="BC37" s="76"/>
      <c r="BD37" s="76"/>
      <c r="BE37" s="76"/>
      <c r="BF37" s="76"/>
      <c r="BG37" s="76"/>
      <c r="BH37" s="77"/>
      <c r="BI37" s="81">
        <f t="shared" si="17"/>
        <v>2</v>
      </c>
    </row>
    <row r="38" spans="1:61">
      <c r="A38" s="492"/>
      <c r="B38" s="498" t="s">
        <v>110</v>
      </c>
      <c r="C38" s="485" t="s">
        <v>131</v>
      </c>
      <c r="D38" s="10" t="s">
        <v>65</v>
      </c>
      <c r="E38" s="46">
        <v>4</v>
      </c>
      <c r="F38" s="47">
        <v>2</v>
      </c>
      <c r="G38" s="47">
        <v>4</v>
      </c>
      <c r="H38" s="47">
        <v>2</v>
      </c>
      <c r="I38" s="47">
        <v>2</v>
      </c>
      <c r="J38" s="47">
        <v>2</v>
      </c>
      <c r="K38" s="47">
        <v>4</v>
      </c>
      <c r="L38" s="47">
        <v>4</v>
      </c>
      <c r="M38" s="47">
        <v>2</v>
      </c>
      <c r="N38" s="47">
        <v>2</v>
      </c>
      <c r="O38" s="47">
        <v>4</v>
      </c>
      <c r="P38" s="47">
        <v>4</v>
      </c>
      <c r="Q38" s="47">
        <v>4</v>
      </c>
      <c r="R38" s="47">
        <v>2</v>
      </c>
      <c r="S38" s="47">
        <v>2</v>
      </c>
      <c r="T38" s="47">
        <v>2</v>
      </c>
      <c r="U38" s="302">
        <v>0</v>
      </c>
      <c r="V38" s="48" t="s">
        <v>172</v>
      </c>
      <c r="W38" s="49">
        <f t="shared" si="16"/>
        <v>46</v>
      </c>
      <c r="X38" s="76"/>
      <c r="Y38" s="76"/>
      <c r="Z38" s="47">
        <v>4</v>
      </c>
      <c r="AA38" s="47">
        <v>2</v>
      </c>
      <c r="AB38" s="47">
        <v>4</v>
      </c>
      <c r="AC38" s="47">
        <v>4</v>
      </c>
      <c r="AD38" s="47">
        <v>4</v>
      </c>
      <c r="AE38" s="47">
        <v>2</v>
      </c>
      <c r="AF38" s="47">
        <v>2</v>
      </c>
      <c r="AG38" s="47">
        <v>4</v>
      </c>
      <c r="AH38" s="47">
        <v>4</v>
      </c>
      <c r="AI38" s="47">
        <v>6</v>
      </c>
      <c r="AJ38" s="47">
        <v>4</v>
      </c>
      <c r="AK38" s="47">
        <v>2</v>
      </c>
      <c r="AL38" s="47">
        <v>4</v>
      </c>
      <c r="AM38" s="47">
        <v>2</v>
      </c>
      <c r="AN38" s="47">
        <v>4</v>
      </c>
      <c r="AO38" s="47">
        <v>4</v>
      </c>
      <c r="AP38" s="47">
        <v>4</v>
      </c>
      <c r="AQ38" s="47">
        <v>2</v>
      </c>
      <c r="AR38" s="47">
        <v>4</v>
      </c>
      <c r="AS38" s="50"/>
      <c r="AT38" s="50"/>
      <c r="AU38" s="50"/>
      <c r="AV38" s="50"/>
      <c r="AW38" s="48" t="s">
        <v>175</v>
      </c>
      <c r="AX38" s="176">
        <f t="shared" si="8"/>
        <v>66</v>
      </c>
      <c r="AY38" s="76"/>
      <c r="AZ38" s="76"/>
      <c r="BA38" s="76"/>
      <c r="BB38" s="76"/>
      <c r="BC38" s="76"/>
      <c r="BD38" s="76"/>
      <c r="BE38" s="76"/>
      <c r="BF38" s="76"/>
      <c r="BG38" s="76"/>
      <c r="BH38" s="77"/>
      <c r="BI38" s="80">
        <f t="shared" si="17"/>
        <v>112</v>
      </c>
    </row>
    <row r="39" spans="1:61">
      <c r="A39" s="492"/>
      <c r="B39" s="489"/>
      <c r="C39" s="486"/>
      <c r="D39" s="13" t="s">
        <v>66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6">
        <v>2</v>
      </c>
      <c r="V39" s="48"/>
      <c r="W39" s="52">
        <f t="shared" si="16"/>
        <v>2</v>
      </c>
      <c r="X39" s="76"/>
      <c r="Y39" s="76"/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50"/>
      <c r="AT39" s="50"/>
      <c r="AU39" s="50"/>
      <c r="AV39" s="50"/>
      <c r="AW39" s="48"/>
      <c r="AX39" s="36">
        <f t="shared" si="8"/>
        <v>0</v>
      </c>
      <c r="AY39" s="76"/>
      <c r="AZ39" s="76"/>
      <c r="BA39" s="76"/>
      <c r="BB39" s="76"/>
      <c r="BC39" s="76"/>
      <c r="BD39" s="76"/>
      <c r="BE39" s="76"/>
      <c r="BF39" s="76"/>
      <c r="BG39" s="76"/>
      <c r="BH39" s="77"/>
      <c r="BI39" s="81">
        <f t="shared" si="17"/>
        <v>0</v>
      </c>
    </row>
    <row r="40" spans="1:61" ht="12.75" customHeight="1">
      <c r="A40" s="492"/>
      <c r="B40" s="498" t="s">
        <v>15</v>
      </c>
      <c r="C40" s="485" t="s">
        <v>132</v>
      </c>
      <c r="D40" s="10" t="s">
        <v>65</v>
      </c>
      <c r="E40" s="46">
        <v>2</v>
      </c>
      <c r="F40" s="47">
        <v>2</v>
      </c>
      <c r="G40" s="47">
        <v>2</v>
      </c>
      <c r="H40" s="47">
        <v>2</v>
      </c>
      <c r="I40" s="47">
        <v>2</v>
      </c>
      <c r="J40" s="47">
        <v>2</v>
      </c>
      <c r="K40" s="47">
        <v>2</v>
      </c>
      <c r="L40" s="47">
        <v>2</v>
      </c>
      <c r="M40" s="47">
        <v>2</v>
      </c>
      <c r="N40" s="47">
        <v>0</v>
      </c>
      <c r="O40" s="47">
        <v>2</v>
      </c>
      <c r="P40" s="47">
        <v>2</v>
      </c>
      <c r="Q40" s="47">
        <v>2</v>
      </c>
      <c r="R40" s="47">
        <v>2</v>
      </c>
      <c r="S40" s="47">
        <v>2</v>
      </c>
      <c r="T40" s="47">
        <v>0</v>
      </c>
      <c r="U40" s="302">
        <v>2</v>
      </c>
      <c r="V40" s="48" t="s">
        <v>172</v>
      </c>
      <c r="W40" s="49">
        <f t="shared" si="16"/>
        <v>30</v>
      </c>
      <c r="X40" s="76"/>
      <c r="Y40" s="76"/>
      <c r="Z40" s="47">
        <v>4</v>
      </c>
      <c r="AA40" s="47">
        <v>2</v>
      </c>
      <c r="AB40" s="47">
        <v>4</v>
      </c>
      <c r="AC40" s="47">
        <v>2</v>
      </c>
      <c r="AD40" s="47">
        <v>4</v>
      </c>
      <c r="AE40" s="47">
        <v>0</v>
      </c>
      <c r="AF40" s="47">
        <v>4</v>
      </c>
      <c r="AG40" s="47">
        <v>0</v>
      </c>
      <c r="AH40" s="47">
        <v>4</v>
      </c>
      <c r="AI40" s="47">
        <v>2</v>
      </c>
      <c r="AJ40" s="47">
        <v>4</v>
      </c>
      <c r="AK40" s="47">
        <v>2</v>
      </c>
      <c r="AL40" s="47">
        <v>6</v>
      </c>
      <c r="AM40" s="47">
        <v>2</v>
      </c>
      <c r="AN40" s="47">
        <v>0</v>
      </c>
      <c r="AO40" s="47">
        <v>0</v>
      </c>
      <c r="AP40" s="47">
        <v>4</v>
      </c>
      <c r="AQ40" s="47">
        <v>4</v>
      </c>
      <c r="AR40" s="47">
        <v>2</v>
      </c>
      <c r="AS40" s="50"/>
      <c r="AT40" s="50"/>
      <c r="AU40" s="50"/>
      <c r="AV40" s="50"/>
      <c r="AW40" s="48" t="s">
        <v>34</v>
      </c>
      <c r="AX40" s="176">
        <f t="shared" si="8"/>
        <v>50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7"/>
      <c r="BI40" s="80">
        <f t="shared" si="17"/>
        <v>78</v>
      </c>
    </row>
    <row r="41" spans="1:61" ht="15" customHeight="1">
      <c r="A41" s="492"/>
      <c r="B41" s="489"/>
      <c r="C41" s="486"/>
      <c r="D41" s="13" t="s">
        <v>66</v>
      </c>
      <c r="E41" s="30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2</v>
      </c>
      <c r="R41" s="31">
        <v>0</v>
      </c>
      <c r="S41" s="31">
        <v>0</v>
      </c>
      <c r="T41" s="31">
        <v>0</v>
      </c>
      <c r="U41" s="306">
        <v>0</v>
      </c>
      <c r="V41" s="48"/>
      <c r="W41" s="52">
        <f t="shared" si="16"/>
        <v>2</v>
      </c>
      <c r="X41" s="76"/>
      <c r="Y41" s="76"/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50"/>
      <c r="AT41" s="50"/>
      <c r="AU41" s="50"/>
      <c r="AV41" s="50"/>
      <c r="AW41" s="48"/>
      <c r="AX41" s="36">
        <f t="shared" si="8"/>
        <v>0</v>
      </c>
      <c r="AY41" s="76"/>
      <c r="AZ41" s="76"/>
      <c r="BA41" s="76"/>
      <c r="BB41" s="76"/>
      <c r="BC41" s="76"/>
      <c r="BD41" s="76"/>
      <c r="BE41" s="76"/>
      <c r="BF41" s="76"/>
      <c r="BG41" s="76"/>
      <c r="BH41" s="77"/>
      <c r="BI41" s="81">
        <f t="shared" si="17"/>
        <v>2</v>
      </c>
    </row>
    <row r="42" spans="1:61" ht="12" customHeight="1">
      <c r="A42" s="492"/>
      <c r="B42" s="498" t="s">
        <v>16</v>
      </c>
      <c r="C42" s="485" t="s">
        <v>133</v>
      </c>
      <c r="D42" s="10" t="s">
        <v>65</v>
      </c>
      <c r="E42" s="46">
        <v>4</v>
      </c>
      <c r="F42" s="46">
        <v>4</v>
      </c>
      <c r="G42" s="46">
        <v>4</v>
      </c>
      <c r="H42" s="46">
        <v>4</v>
      </c>
      <c r="I42" s="46">
        <v>4</v>
      </c>
      <c r="J42" s="46">
        <v>4</v>
      </c>
      <c r="K42" s="46">
        <v>4</v>
      </c>
      <c r="L42" s="46">
        <v>4</v>
      </c>
      <c r="M42" s="46">
        <v>4</v>
      </c>
      <c r="N42" s="46">
        <v>4</v>
      </c>
      <c r="O42" s="46">
        <v>4</v>
      </c>
      <c r="P42" s="46">
        <v>4</v>
      </c>
      <c r="Q42" s="46">
        <v>4</v>
      </c>
      <c r="R42" s="46">
        <v>4</v>
      </c>
      <c r="S42" s="47">
        <v>4</v>
      </c>
      <c r="T42" s="47">
        <v>2</v>
      </c>
      <c r="U42" s="302">
        <v>0</v>
      </c>
      <c r="V42" s="48" t="s">
        <v>172</v>
      </c>
      <c r="W42" s="49">
        <f t="shared" si="16"/>
        <v>62</v>
      </c>
      <c r="X42" s="76"/>
      <c r="Y42" s="76"/>
      <c r="Z42" s="47">
        <v>2</v>
      </c>
      <c r="AA42" s="47">
        <v>2</v>
      </c>
      <c r="AB42" s="47">
        <v>2</v>
      </c>
      <c r="AC42" s="47">
        <v>2</v>
      </c>
      <c r="AD42" s="47">
        <v>2</v>
      </c>
      <c r="AE42" s="47">
        <v>2</v>
      </c>
      <c r="AF42" s="47">
        <v>2</v>
      </c>
      <c r="AG42" s="47">
        <v>2</v>
      </c>
      <c r="AH42" s="47">
        <v>2</v>
      </c>
      <c r="AI42" s="47">
        <v>2</v>
      </c>
      <c r="AJ42" s="47">
        <v>2</v>
      </c>
      <c r="AK42" s="47">
        <v>2</v>
      </c>
      <c r="AL42" s="47">
        <v>2</v>
      </c>
      <c r="AM42" s="47">
        <v>2</v>
      </c>
      <c r="AN42" s="47">
        <v>4</v>
      </c>
      <c r="AO42" s="47">
        <v>4</v>
      </c>
      <c r="AP42" s="47">
        <v>4</v>
      </c>
      <c r="AQ42" s="47">
        <v>2</v>
      </c>
      <c r="AR42" s="47">
        <v>4</v>
      </c>
      <c r="AS42" s="50"/>
      <c r="AT42" s="50"/>
      <c r="AU42" s="50"/>
      <c r="AV42" s="50"/>
      <c r="AW42" s="48" t="s">
        <v>176</v>
      </c>
      <c r="AX42" s="176">
        <f t="shared" si="8"/>
        <v>46</v>
      </c>
      <c r="AY42" s="76"/>
      <c r="AZ42" s="76"/>
      <c r="BA42" s="76"/>
      <c r="BB42" s="76"/>
      <c r="BC42" s="76"/>
      <c r="BD42" s="76"/>
      <c r="BE42" s="76"/>
      <c r="BF42" s="76"/>
      <c r="BG42" s="76"/>
      <c r="BH42" s="77"/>
      <c r="BI42" s="80">
        <f t="shared" si="17"/>
        <v>108</v>
      </c>
    </row>
    <row r="43" spans="1:61" ht="14.25" customHeight="1">
      <c r="A43" s="492"/>
      <c r="B43" s="489"/>
      <c r="C43" s="486"/>
      <c r="D43" s="13" t="s">
        <v>66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48"/>
      <c r="W43" s="52">
        <f t="shared" si="16"/>
        <v>0</v>
      </c>
      <c r="X43" s="76"/>
      <c r="Y43" s="76"/>
      <c r="Z43" s="30">
        <v>0</v>
      </c>
      <c r="AA43" s="30">
        <v>0</v>
      </c>
      <c r="AB43" s="30">
        <v>2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50"/>
      <c r="AT43" s="50"/>
      <c r="AU43" s="50"/>
      <c r="AV43" s="50"/>
      <c r="AW43" s="48"/>
      <c r="AX43" s="36">
        <f t="shared" si="8"/>
        <v>2</v>
      </c>
      <c r="AY43" s="76"/>
      <c r="AZ43" s="76"/>
      <c r="BA43" s="76"/>
      <c r="BB43" s="76"/>
      <c r="BC43" s="76"/>
      <c r="BD43" s="76"/>
      <c r="BE43" s="76"/>
      <c r="BF43" s="76"/>
      <c r="BG43" s="76"/>
      <c r="BH43" s="77"/>
      <c r="BI43" s="81">
        <f t="shared" si="17"/>
        <v>2</v>
      </c>
    </row>
    <row r="44" spans="1:61">
      <c r="A44" s="492"/>
      <c r="B44" s="498" t="s">
        <v>101</v>
      </c>
      <c r="C44" s="485" t="s">
        <v>134</v>
      </c>
      <c r="D44" s="10" t="s">
        <v>65</v>
      </c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02"/>
      <c r="V44" s="48"/>
      <c r="W44" s="49">
        <f>SUM(E44:T44)</f>
        <v>0</v>
      </c>
      <c r="X44" s="76"/>
      <c r="Y44" s="76"/>
      <c r="Z44" s="47">
        <v>2</v>
      </c>
      <c r="AA44" s="47">
        <v>2</v>
      </c>
      <c r="AB44" s="47">
        <v>2</v>
      </c>
      <c r="AC44" s="47">
        <v>2</v>
      </c>
      <c r="AD44" s="47">
        <v>2</v>
      </c>
      <c r="AE44" s="47">
        <v>2</v>
      </c>
      <c r="AF44" s="47">
        <v>2</v>
      </c>
      <c r="AG44" s="47">
        <v>2</v>
      </c>
      <c r="AH44" s="47">
        <v>2</v>
      </c>
      <c r="AI44" s="47">
        <v>2</v>
      </c>
      <c r="AJ44" s="47">
        <v>2</v>
      </c>
      <c r="AK44" s="47">
        <v>2</v>
      </c>
      <c r="AL44" s="47">
        <v>2</v>
      </c>
      <c r="AM44" s="47">
        <v>2</v>
      </c>
      <c r="AN44" s="47">
        <v>2</v>
      </c>
      <c r="AO44" s="311">
        <v>2</v>
      </c>
      <c r="AP44" s="47">
        <v>0</v>
      </c>
      <c r="AQ44" s="47">
        <v>2</v>
      </c>
      <c r="AR44" s="47">
        <v>2</v>
      </c>
      <c r="AS44" s="50"/>
      <c r="AT44" s="50"/>
      <c r="AU44" s="50"/>
      <c r="AV44" s="50"/>
      <c r="AW44" s="48" t="s">
        <v>34</v>
      </c>
      <c r="AX44" s="176">
        <f t="shared" si="8"/>
        <v>36</v>
      </c>
      <c r="AY44" s="76"/>
      <c r="AZ44" s="76"/>
      <c r="BA44" s="76"/>
      <c r="BB44" s="76"/>
      <c r="BC44" s="76"/>
      <c r="BD44" s="76"/>
      <c r="BE44" s="76"/>
      <c r="BF44" s="76"/>
      <c r="BG44" s="76"/>
      <c r="BH44" s="77"/>
      <c r="BI44" s="80">
        <f t="shared" si="17"/>
        <v>36</v>
      </c>
    </row>
    <row r="45" spans="1:61">
      <c r="A45" s="492"/>
      <c r="B45" s="489"/>
      <c r="C45" s="486"/>
      <c r="D45" s="13" t="s">
        <v>66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02"/>
      <c r="V45" s="48"/>
      <c r="W45" s="52">
        <f>SUM(E45:T45)</f>
        <v>0</v>
      </c>
      <c r="X45" s="76"/>
      <c r="Y45" s="76"/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2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50"/>
      <c r="AT45" s="50"/>
      <c r="AU45" s="50"/>
      <c r="AV45" s="50"/>
      <c r="AW45" s="48"/>
      <c r="AX45" s="36">
        <f t="shared" si="8"/>
        <v>2</v>
      </c>
      <c r="AY45" s="76"/>
      <c r="AZ45" s="76"/>
      <c r="BA45" s="76"/>
      <c r="BB45" s="76"/>
      <c r="BC45" s="76"/>
      <c r="BD45" s="76"/>
      <c r="BE45" s="76"/>
      <c r="BF45" s="76"/>
      <c r="BG45" s="76"/>
      <c r="BH45" s="77"/>
      <c r="BI45" s="81">
        <f t="shared" si="17"/>
        <v>2</v>
      </c>
    </row>
    <row r="46" spans="1:61">
      <c r="A46" s="492"/>
      <c r="B46" s="498" t="s">
        <v>17</v>
      </c>
      <c r="C46" s="485" t="s">
        <v>135</v>
      </c>
      <c r="D46" s="10" t="s">
        <v>65</v>
      </c>
      <c r="E46" s="46">
        <v>0</v>
      </c>
      <c r="F46" s="47">
        <v>2</v>
      </c>
      <c r="G46" s="47">
        <v>0</v>
      </c>
      <c r="H46" s="47">
        <v>2</v>
      </c>
      <c r="I46" s="47">
        <v>0</v>
      </c>
      <c r="J46" s="47">
        <v>2</v>
      </c>
      <c r="K46" s="47">
        <v>0</v>
      </c>
      <c r="L46" s="47">
        <v>2</v>
      </c>
      <c r="M46" s="47">
        <v>2</v>
      </c>
      <c r="N46" s="47">
        <v>2</v>
      </c>
      <c r="O46" s="47">
        <v>0</v>
      </c>
      <c r="P46" s="47">
        <v>0</v>
      </c>
      <c r="Q46" s="47">
        <v>0</v>
      </c>
      <c r="R46" s="47">
        <v>2</v>
      </c>
      <c r="S46" s="47">
        <v>4</v>
      </c>
      <c r="T46" s="47">
        <v>4</v>
      </c>
      <c r="U46" s="302">
        <v>2</v>
      </c>
      <c r="V46" s="48" t="s">
        <v>172</v>
      </c>
      <c r="W46" s="49">
        <f>SUM(E46:U46)</f>
        <v>24</v>
      </c>
      <c r="X46" s="76"/>
      <c r="Y46" s="76"/>
      <c r="Z46" s="47">
        <v>4</v>
      </c>
      <c r="AA46" s="47">
        <v>4</v>
      </c>
      <c r="AB46" s="47">
        <v>4</v>
      </c>
      <c r="AC46" s="47">
        <v>4</v>
      </c>
      <c r="AD46" s="47">
        <v>4</v>
      </c>
      <c r="AE46" s="47">
        <v>4</v>
      </c>
      <c r="AF46" s="47">
        <v>4</v>
      </c>
      <c r="AG46" s="47">
        <v>4</v>
      </c>
      <c r="AH46" s="47">
        <v>6</v>
      </c>
      <c r="AI46" s="47">
        <v>4</v>
      </c>
      <c r="AJ46" s="47">
        <v>6</v>
      </c>
      <c r="AK46" s="47">
        <v>4</v>
      </c>
      <c r="AL46" s="47">
        <v>4</v>
      </c>
      <c r="AM46" s="47">
        <v>4</v>
      </c>
      <c r="AN46" s="47">
        <v>4</v>
      </c>
      <c r="AO46" s="47">
        <v>6</v>
      </c>
      <c r="AP46" s="47">
        <v>4</v>
      </c>
      <c r="AQ46" s="47">
        <v>4</v>
      </c>
      <c r="AR46" s="47">
        <v>4</v>
      </c>
      <c r="AS46" s="50"/>
      <c r="AT46" s="50"/>
      <c r="AU46" s="50"/>
      <c r="AV46" s="50"/>
      <c r="AW46" s="48" t="s">
        <v>34</v>
      </c>
      <c r="AX46" s="176">
        <f t="shared" si="8"/>
        <v>82</v>
      </c>
      <c r="AY46" s="76"/>
      <c r="AZ46" s="76"/>
      <c r="BA46" s="76"/>
      <c r="BB46" s="76"/>
      <c r="BC46" s="76"/>
      <c r="BD46" s="76"/>
      <c r="BE46" s="76"/>
      <c r="BF46" s="76"/>
      <c r="BG46" s="76"/>
      <c r="BH46" s="77"/>
      <c r="BI46" s="80">
        <f t="shared" si="17"/>
        <v>104</v>
      </c>
    </row>
    <row r="47" spans="1:61" ht="13.5" thickBot="1">
      <c r="A47" s="492"/>
      <c r="B47" s="489"/>
      <c r="C47" s="486"/>
      <c r="D47" s="13" t="s">
        <v>66</v>
      </c>
      <c r="E47" s="30">
        <v>0</v>
      </c>
      <c r="F47" s="31">
        <v>0</v>
      </c>
      <c r="G47" s="31">
        <v>0</v>
      </c>
      <c r="H47" s="31">
        <v>0</v>
      </c>
      <c r="I47" s="31">
        <v>2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06">
        <v>0</v>
      </c>
      <c r="V47" s="48"/>
      <c r="W47" s="52">
        <f>SUM(E47:U47)</f>
        <v>2</v>
      </c>
      <c r="X47" s="76"/>
      <c r="Y47" s="76"/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50"/>
      <c r="AT47" s="50"/>
      <c r="AU47" s="50"/>
      <c r="AV47" s="50"/>
      <c r="AW47" s="48"/>
      <c r="AX47" s="201">
        <f t="shared" si="8"/>
        <v>0</v>
      </c>
      <c r="AY47" s="76"/>
      <c r="AZ47" s="76"/>
      <c r="BA47" s="76"/>
      <c r="BB47" s="76"/>
      <c r="BC47" s="76"/>
      <c r="BD47" s="76"/>
      <c r="BE47" s="76"/>
      <c r="BF47" s="76"/>
      <c r="BG47" s="76"/>
      <c r="BH47" s="77"/>
      <c r="BI47" s="81">
        <f t="shared" si="17"/>
        <v>2</v>
      </c>
    </row>
    <row r="48" spans="1:61" ht="12.75" customHeight="1">
      <c r="A48" s="492"/>
      <c r="B48" s="481" t="s">
        <v>136</v>
      </c>
      <c r="C48" s="483" t="s">
        <v>13</v>
      </c>
      <c r="D48" s="72" t="s">
        <v>65</v>
      </c>
      <c r="E48" s="73">
        <f>SUM(E50,E52,E56,E60,E62)</f>
        <v>8</v>
      </c>
      <c r="F48" s="73">
        <f t="shared" ref="F48:AX48" si="18">SUM(F50,F52,F56,F60,F62)</f>
        <v>8</v>
      </c>
      <c r="G48" s="73">
        <f t="shared" si="18"/>
        <v>8</v>
      </c>
      <c r="H48" s="73">
        <f t="shared" si="18"/>
        <v>6</v>
      </c>
      <c r="I48" s="73">
        <f t="shared" si="18"/>
        <v>8</v>
      </c>
      <c r="J48" s="73">
        <f t="shared" si="18"/>
        <v>8</v>
      </c>
      <c r="K48" s="73">
        <f t="shared" si="18"/>
        <v>6</v>
      </c>
      <c r="L48" s="73">
        <f t="shared" si="18"/>
        <v>6</v>
      </c>
      <c r="M48" s="73">
        <f t="shared" si="18"/>
        <v>8</v>
      </c>
      <c r="N48" s="73">
        <f t="shared" si="18"/>
        <v>8</v>
      </c>
      <c r="O48" s="73">
        <f t="shared" si="18"/>
        <v>8</v>
      </c>
      <c r="P48" s="73">
        <f t="shared" si="18"/>
        <v>8</v>
      </c>
      <c r="Q48" s="73">
        <f t="shared" si="18"/>
        <v>6</v>
      </c>
      <c r="R48" s="73">
        <f t="shared" si="18"/>
        <v>8</v>
      </c>
      <c r="S48" s="73">
        <f t="shared" si="18"/>
        <v>8</v>
      </c>
      <c r="T48" s="73">
        <f t="shared" si="18"/>
        <v>6</v>
      </c>
      <c r="U48" s="73">
        <f>U50</f>
        <v>6</v>
      </c>
      <c r="V48" s="73"/>
      <c r="W48" s="73">
        <f t="shared" si="18"/>
        <v>124</v>
      </c>
      <c r="X48" s="73"/>
      <c r="Y48" s="73"/>
      <c r="Z48" s="73">
        <f t="shared" si="18"/>
        <v>10</v>
      </c>
      <c r="AA48" s="73">
        <f t="shared" si="18"/>
        <v>10</v>
      </c>
      <c r="AB48" s="73">
        <f t="shared" si="18"/>
        <v>10</v>
      </c>
      <c r="AC48" s="73">
        <f t="shared" si="18"/>
        <v>10</v>
      </c>
      <c r="AD48" s="73">
        <f t="shared" si="18"/>
        <v>10</v>
      </c>
      <c r="AE48" s="73">
        <f t="shared" si="18"/>
        <v>12</v>
      </c>
      <c r="AF48" s="73">
        <f t="shared" si="18"/>
        <v>10</v>
      </c>
      <c r="AG48" s="73">
        <f t="shared" si="18"/>
        <v>12</v>
      </c>
      <c r="AH48" s="73">
        <f t="shared" si="18"/>
        <v>10</v>
      </c>
      <c r="AI48" s="73">
        <f t="shared" si="18"/>
        <v>8</v>
      </c>
      <c r="AJ48" s="73">
        <f t="shared" si="18"/>
        <v>12</v>
      </c>
      <c r="AK48" s="73">
        <f t="shared" si="18"/>
        <v>10</v>
      </c>
      <c r="AL48" s="73">
        <f t="shared" si="18"/>
        <v>10</v>
      </c>
      <c r="AM48" s="73">
        <f t="shared" si="18"/>
        <v>12</v>
      </c>
      <c r="AN48" s="73">
        <f t="shared" si="18"/>
        <v>10</v>
      </c>
      <c r="AO48" s="73">
        <f t="shared" si="18"/>
        <v>10</v>
      </c>
      <c r="AP48" s="73">
        <f t="shared" si="18"/>
        <v>10</v>
      </c>
      <c r="AQ48" s="73">
        <f t="shared" si="18"/>
        <v>12</v>
      </c>
      <c r="AR48" s="73">
        <f t="shared" si="18"/>
        <v>10</v>
      </c>
      <c r="AS48" s="73">
        <f t="shared" si="18"/>
        <v>36</v>
      </c>
      <c r="AT48" s="73">
        <f t="shared" si="18"/>
        <v>36</v>
      </c>
      <c r="AU48" s="73">
        <f t="shared" si="18"/>
        <v>36</v>
      </c>
      <c r="AV48" s="73">
        <f t="shared" si="18"/>
        <v>36</v>
      </c>
      <c r="AW48" s="73"/>
      <c r="AX48" s="73">
        <f t="shared" si="18"/>
        <v>342</v>
      </c>
      <c r="AY48" s="74"/>
      <c r="AZ48" s="74"/>
      <c r="BA48" s="74"/>
      <c r="BB48" s="74"/>
      <c r="BC48" s="74"/>
      <c r="BD48" s="74"/>
      <c r="BE48" s="74"/>
      <c r="BF48" s="74"/>
      <c r="BG48" s="74"/>
      <c r="BH48" s="75"/>
      <c r="BI48" s="44">
        <f>SUM(W48,AX48)</f>
        <v>466</v>
      </c>
    </row>
    <row r="49" spans="1:61" ht="13.5" thickBot="1">
      <c r="A49" s="492"/>
      <c r="B49" s="482"/>
      <c r="C49" s="484"/>
      <c r="D49" s="294" t="s">
        <v>66</v>
      </c>
      <c r="E49" s="295">
        <f>SUM(E51,E53,E57,E61,E63)</f>
        <v>0</v>
      </c>
      <c r="F49" s="295">
        <f t="shared" ref="F49:AX49" si="19">SUM(F51,F53,F57,F61,F63)</f>
        <v>0</v>
      </c>
      <c r="G49" s="295">
        <f t="shared" si="19"/>
        <v>0</v>
      </c>
      <c r="H49" s="295">
        <f t="shared" si="19"/>
        <v>0</v>
      </c>
      <c r="I49" s="295">
        <f t="shared" si="19"/>
        <v>0</v>
      </c>
      <c r="J49" s="295">
        <f t="shared" si="19"/>
        <v>0</v>
      </c>
      <c r="K49" s="295">
        <f t="shared" si="19"/>
        <v>0</v>
      </c>
      <c r="L49" s="295">
        <f t="shared" si="19"/>
        <v>0</v>
      </c>
      <c r="M49" s="295">
        <f t="shared" si="19"/>
        <v>0</v>
      </c>
      <c r="N49" s="295">
        <f t="shared" si="19"/>
        <v>0</v>
      </c>
      <c r="O49" s="295">
        <f t="shared" si="19"/>
        <v>0</v>
      </c>
      <c r="P49" s="295">
        <f t="shared" si="19"/>
        <v>0</v>
      </c>
      <c r="Q49" s="295">
        <f t="shared" si="19"/>
        <v>0</v>
      </c>
      <c r="R49" s="295">
        <f t="shared" si="19"/>
        <v>0</v>
      </c>
      <c r="S49" s="295">
        <f t="shared" si="19"/>
        <v>0</v>
      </c>
      <c r="T49" s="295">
        <f t="shared" si="19"/>
        <v>2</v>
      </c>
      <c r="U49" s="295">
        <f>U51</f>
        <v>0</v>
      </c>
      <c r="V49" s="295"/>
      <c r="W49" s="295">
        <f t="shared" si="19"/>
        <v>2</v>
      </c>
      <c r="X49" s="295"/>
      <c r="Y49" s="295"/>
      <c r="Z49" s="295">
        <f t="shared" si="19"/>
        <v>2</v>
      </c>
      <c r="AA49" s="295">
        <f t="shared" si="19"/>
        <v>0</v>
      </c>
      <c r="AB49" s="295">
        <f t="shared" si="19"/>
        <v>0</v>
      </c>
      <c r="AC49" s="295">
        <f t="shared" si="19"/>
        <v>0</v>
      </c>
      <c r="AD49" s="295">
        <f t="shared" si="19"/>
        <v>0</v>
      </c>
      <c r="AE49" s="295">
        <f t="shared" si="19"/>
        <v>4</v>
      </c>
      <c r="AF49" s="295">
        <f t="shared" si="19"/>
        <v>0</v>
      </c>
      <c r="AG49" s="295">
        <f t="shared" si="19"/>
        <v>0</v>
      </c>
      <c r="AH49" s="295">
        <f t="shared" si="19"/>
        <v>0</v>
      </c>
      <c r="AI49" s="295">
        <f t="shared" si="19"/>
        <v>0</v>
      </c>
      <c r="AJ49" s="295">
        <f t="shared" si="19"/>
        <v>0</v>
      </c>
      <c r="AK49" s="295">
        <f t="shared" si="19"/>
        <v>0</v>
      </c>
      <c r="AL49" s="295">
        <f t="shared" si="19"/>
        <v>0</v>
      </c>
      <c r="AM49" s="295">
        <f t="shared" si="19"/>
        <v>0</v>
      </c>
      <c r="AN49" s="295">
        <f t="shared" si="19"/>
        <v>2</v>
      </c>
      <c r="AO49" s="295">
        <f t="shared" si="19"/>
        <v>0</v>
      </c>
      <c r="AP49" s="295">
        <f t="shared" si="19"/>
        <v>0</v>
      </c>
      <c r="AQ49" s="295">
        <f t="shared" si="19"/>
        <v>0</v>
      </c>
      <c r="AR49" s="295">
        <f t="shared" si="19"/>
        <v>0</v>
      </c>
      <c r="AS49" s="295">
        <f t="shared" si="19"/>
        <v>0</v>
      </c>
      <c r="AT49" s="295">
        <f t="shared" si="19"/>
        <v>0</v>
      </c>
      <c r="AU49" s="295">
        <f t="shared" si="19"/>
        <v>0</v>
      </c>
      <c r="AV49" s="295">
        <f t="shared" si="19"/>
        <v>0</v>
      </c>
      <c r="AW49" s="295"/>
      <c r="AX49" s="295">
        <f t="shared" si="19"/>
        <v>8</v>
      </c>
      <c r="AY49" s="296"/>
      <c r="AZ49" s="78"/>
      <c r="BA49" s="78"/>
      <c r="BB49" s="78"/>
      <c r="BC49" s="78"/>
      <c r="BD49" s="78"/>
      <c r="BE49" s="78"/>
      <c r="BF49" s="78"/>
      <c r="BG49" s="78"/>
      <c r="BH49" s="145"/>
      <c r="BI49" s="146">
        <f>SUM(W49,AX49)</f>
        <v>10</v>
      </c>
    </row>
    <row r="50" spans="1:61" ht="12.75" customHeight="1">
      <c r="A50" s="492"/>
      <c r="B50" s="488" t="s">
        <v>21</v>
      </c>
      <c r="C50" s="490" t="s">
        <v>137</v>
      </c>
      <c r="D50" s="256" t="s">
        <v>65</v>
      </c>
      <c r="E50" s="46">
        <v>8</v>
      </c>
      <c r="F50" s="46">
        <v>8</v>
      </c>
      <c r="G50" s="46">
        <v>8</v>
      </c>
      <c r="H50" s="46">
        <v>6</v>
      </c>
      <c r="I50" s="46">
        <v>8</v>
      </c>
      <c r="J50" s="46">
        <v>8</v>
      </c>
      <c r="K50" s="46">
        <v>6</v>
      </c>
      <c r="L50" s="46">
        <v>6</v>
      </c>
      <c r="M50" s="46">
        <v>8</v>
      </c>
      <c r="N50" s="46">
        <v>8</v>
      </c>
      <c r="O50" s="46">
        <v>8</v>
      </c>
      <c r="P50" s="46">
        <v>8</v>
      </c>
      <c r="Q50" s="46">
        <v>6</v>
      </c>
      <c r="R50" s="46">
        <v>8</v>
      </c>
      <c r="S50" s="46">
        <v>8</v>
      </c>
      <c r="T50" s="46">
        <v>6</v>
      </c>
      <c r="U50" s="302">
        <v>6</v>
      </c>
      <c r="V50" s="48" t="s">
        <v>174</v>
      </c>
      <c r="W50" s="49">
        <f>SUM(E50:U50)</f>
        <v>124</v>
      </c>
      <c r="X50" s="76"/>
      <c r="Y50" s="76"/>
      <c r="Z50" s="47">
        <v>6</v>
      </c>
      <c r="AA50" s="47">
        <v>6</v>
      </c>
      <c r="AB50" s="47">
        <v>6</v>
      </c>
      <c r="AC50" s="47">
        <v>8</v>
      </c>
      <c r="AD50" s="47">
        <v>6</v>
      </c>
      <c r="AE50" s="47">
        <v>8</v>
      </c>
      <c r="AF50" s="47">
        <v>6</v>
      </c>
      <c r="AG50" s="47">
        <v>8</v>
      </c>
      <c r="AH50" s="47">
        <v>6</v>
      </c>
      <c r="AI50" s="47">
        <v>8</v>
      </c>
      <c r="AJ50" s="47">
        <v>8</v>
      </c>
      <c r="AK50" s="47">
        <v>6</v>
      </c>
      <c r="AL50" s="47">
        <v>6</v>
      </c>
      <c r="AM50" s="47">
        <v>8</v>
      </c>
      <c r="AN50" s="47">
        <v>6</v>
      </c>
      <c r="AO50" s="47">
        <v>8</v>
      </c>
      <c r="AP50" s="47">
        <v>6</v>
      </c>
      <c r="AQ50" s="47">
        <v>8</v>
      </c>
      <c r="AR50" s="47">
        <v>6</v>
      </c>
      <c r="AS50" s="50"/>
      <c r="AT50" s="50"/>
      <c r="AU50" s="50"/>
      <c r="AV50" s="50"/>
      <c r="AW50" s="48" t="s">
        <v>175</v>
      </c>
      <c r="AX50" s="176">
        <f t="shared" si="8"/>
        <v>130</v>
      </c>
      <c r="AY50" s="76"/>
      <c r="AZ50" s="76"/>
      <c r="BA50" s="76"/>
      <c r="BB50" s="76"/>
      <c r="BC50" s="76"/>
      <c r="BD50" s="76"/>
      <c r="BE50" s="76"/>
      <c r="BF50" s="76"/>
      <c r="BG50" s="76"/>
      <c r="BH50" s="77"/>
      <c r="BI50" s="202">
        <f>SUM(E50:T50,Z50:AV50)</f>
        <v>248</v>
      </c>
    </row>
    <row r="51" spans="1:61">
      <c r="A51" s="492"/>
      <c r="B51" s="489"/>
      <c r="C51" s="486"/>
      <c r="D51" s="13" t="s">
        <v>66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2</v>
      </c>
      <c r="U51" s="306">
        <v>0</v>
      </c>
      <c r="V51" s="48"/>
      <c r="W51" s="52">
        <f>SUM(E51:U51)</f>
        <v>2</v>
      </c>
      <c r="X51" s="76"/>
      <c r="Y51" s="76"/>
      <c r="Z51" s="30">
        <v>2</v>
      </c>
      <c r="AA51" s="30">
        <v>0</v>
      </c>
      <c r="AB51" s="30">
        <v>0</v>
      </c>
      <c r="AC51" s="30">
        <v>0</v>
      </c>
      <c r="AD51" s="30">
        <v>0</v>
      </c>
      <c r="AE51" s="30">
        <v>2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50"/>
      <c r="AT51" s="50"/>
      <c r="AU51" s="50"/>
      <c r="AV51" s="50"/>
      <c r="AW51" s="48"/>
      <c r="AX51" s="36">
        <f t="shared" si="8"/>
        <v>4</v>
      </c>
      <c r="AY51" s="76"/>
      <c r="AZ51" s="76"/>
      <c r="BA51" s="76"/>
      <c r="BB51" s="76"/>
      <c r="BC51" s="76"/>
      <c r="BD51" s="76"/>
      <c r="BE51" s="76"/>
      <c r="BF51" s="76"/>
      <c r="BG51" s="76"/>
      <c r="BH51" s="77"/>
      <c r="BI51" s="81">
        <f>SUM(E51:T51,Z51:AV51)</f>
        <v>6</v>
      </c>
    </row>
    <row r="52" spans="1:61" ht="12.75" customHeight="1">
      <c r="A52" s="492"/>
      <c r="B52" s="479" t="s">
        <v>28</v>
      </c>
      <c r="C52" s="480" t="s">
        <v>138</v>
      </c>
      <c r="D52" s="10" t="s">
        <v>65</v>
      </c>
      <c r="E52" s="270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31"/>
      <c r="T52" s="31"/>
      <c r="U52" s="302"/>
      <c r="V52" s="48"/>
      <c r="W52" s="279">
        <f>SUM(E52:R52)</f>
        <v>0</v>
      </c>
      <c r="X52" s="76"/>
      <c r="Y52" s="76"/>
      <c r="Z52" s="175">
        <v>2</v>
      </c>
      <c r="AA52" s="175">
        <v>2</v>
      </c>
      <c r="AB52" s="175">
        <v>2</v>
      </c>
      <c r="AC52" s="175">
        <v>2</v>
      </c>
      <c r="AD52" s="175">
        <v>2</v>
      </c>
      <c r="AE52" s="175">
        <v>2</v>
      </c>
      <c r="AF52" s="175">
        <v>2</v>
      </c>
      <c r="AG52" s="175">
        <v>2</v>
      </c>
      <c r="AH52" s="175">
        <v>2</v>
      </c>
      <c r="AI52" s="175">
        <v>0</v>
      </c>
      <c r="AJ52" s="175">
        <v>2</v>
      </c>
      <c r="AK52" s="175">
        <v>2</v>
      </c>
      <c r="AL52" s="175">
        <v>2</v>
      </c>
      <c r="AM52" s="175">
        <v>2</v>
      </c>
      <c r="AN52" s="175">
        <v>2</v>
      </c>
      <c r="AO52" s="175">
        <v>0</v>
      </c>
      <c r="AP52" s="175">
        <v>2</v>
      </c>
      <c r="AQ52" s="175">
        <v>2</v>
      </c>
      <c r="AR52" s="175">
        <v>2</v>
      </c>
      <c r="AS52" s="50"/>
      <c r="AT52" s="50"/>
      <c r="AU52" s="50"/>
      <c r="AV52" s="50"/>
      <c r="AW52" s="48" t="s">
        <v>177</v>
      </c>
      <c r="AX52" s="226">
        <f>SUM(Z52:AR52)</f>
        <v>34</v>
      </c>
      <c r="AY52" s="76"/>
      <c r="AZ52" s="76"/>
      <c r="BA52" s="76"/>
      <c r="BB52" s="76"/>
      <c r="BC52" s="76"/>
      <c r="BD52" s="76"/>
      <c r="BE52" s="76"/>
      <c r="BF52" s="76"/>
      <c r="BG52" s="76"/>
      <c r="BH52" s="77"/>
      <c r="BI52" s="207">
        <f>SUM(W52,AX52)</f>
        <v>34</v>
      </c>
    </row>
    <row r="53" spans="1:61" ht="13.5" thickBot="1">
      <c r="A53" s="492"/>
      <c r="B53" s="479"/>
      <c r="C53" s="480"/>
      <c r="D53" s="13" t="s">
        <v>66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47"/>
      <c r="T53" s="47"/>
      <c r="U53" s="302"/>
      <c r="V53" s="48"/>
      <c r="W53" s="52">
        <f>SUM(E53:T53)</f>
        <v>0</v>
      </c>
      <c r="X53" s="76"/>
      <c r="Y53" s="76"/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2</v>
      </c>
      <c r="AO53" s="31">
        <v>0</v>
      </c>
      <c r="AP53" s="31">
        <v>0</v>
      </c>
      <c r="AQ53" s="31">
        <v>0</v>
      </c>
      <c r="AR53" s="31">
        <v>0</v>
      </c>
      <c r="AS53" s="50"/>
      <c r="AT53" s="50"/>
      <c r="AU53" s="50"/>
      <c r="AV53" s="50"/>
      <c r="AW53" s="48"/>
      <c r="AX53" s="174">
        <f t="shared" ref="AX53:AX61" si="20">SUM(Z53:AV53)</f>
        <v>2</v>
      </c>
      <c r="AY53" s="76"/>
      <c r="AZ53" s="76"/>
      <c r="BA53" s="76"/>
      <c r="BB53" s="76"/>
      <c r="BC53" s="76"/>
      <c r="BD53" s="76"/>
      <c r="BE53" s="76"/>
      <c r="BF53" s="76"/>
      <c r="BG53" s="76"/>
      <c r="BH53" s="77"/>
      <c r="BI53" s="208">
        <f>SUM(W53,AX53)</f>
        <v>2</v>
      </c>
    </row>
    <row r="54" spans="1:61" ht="12.75" hidden="1" customHeight="1">
      <c r="A54" s="492"/>
      <c r="B54" s="494" t="s">
        <v>25</v>
      </c>
      <c r="C54" s="495" t="s">
        <v>103</v>
      </c>
      <c r="D54" s="285" t="s">
        <v>65</v>
      </c>
      <c r="E54" s="282" t="e">
        <f>SUM(E56,#REF!,#REF!,#REF!,E60)</f>
        <v>#REF!</v>
      </c>
      <c r="F54" s="161" t="e">
        <f>SUM(F56,#REF!,#REF!,#REF!,F60)</f>
        <v>#REF!</v>
      </c>
      <c r="G54" s="161" t="e">
        <f>SUM(G56,#REF!,#REF!,#REF!,G60)</f>
        <v>#REF!</v>
      </c>
      <c r="H54" s="161" t="e">
        <f>SUM(H56,#REF!,#REF!,#REF!,H60)</f>
        <v>#REF!</v>
      </c>
      <c r="I54" s="161" t="e">
        <f>SUM(I56,#REF!,#REF!,#REF!,I60)</f>
        <v>#REF!</v>
      </c>
      <c r="J54" s="161" t="e">
        <f>SUM(J56,#REF!,#REF!,#REF!,J60)</f>
        <v>#REF!</v>
      </c>
      <c r="K54" s="161" t="e">
        <f>SUM(K56,#REF!,#REF!,#REF!,K60)</f>
        <v>#REF!</v>
      </c>
      <c r="L54" s="161" t="e">
        <f>SUM(L56,#REF!,#REF!,#REF!,L60)</f>
        <v>#REF!</v>
      </c>
      <c r="M54" s="161" t="e">
        <f>SUM(M56,#REF!,#REF!,#REF!,M60)</f>
        <v>#REF!</v>
      </c>
      <c r="N54" s="161" t="e">
        <f>SUM(N56,#REF!,#REF!,#REF!,N60)</f>
        <v>#REF!</v>
      </c>
      <c r="O54" s="161" t="e">
        <f>SUM(O56,#REF!,#REF!,#REF!,O60)</f>
        <v>#REF!</v>
      </c>
      <c r="P54" s="161" t="e">
        <f>SUM(P56,#REF!,#REF!,#REF!,P60)</f>
        <v>#REF!</v>
      </c>
      <c r="Q54" s="161" t="e">
        <f>SUM(Q56,#REF!,#REF!,#REF!,Q60)</f>
        <v>#REF!</v>
      </c>
      <c r="R54" s="161" t="e">
        <f>SUM(R56,#REF!,#REF!,#REF!,R60)</f>
        <v>#REF!</v>
      </c>
      <c r="S54" s="161"/>
      <c r="T54" s="161"/>
      <c r="U54" s="302"/>
      <c r="V54" s="48"/>
      <c r="W54" s="49" t="e">
        <f>SUM(W56,#REF!)</f>
        <v>#REF!</v>
      </c>
      <c r="X54" s="76"/>
      <c r="Y54" s="76"/>
      <c r="Z54" s="161" t="e">
        <f>SUM(Z56,#REF!,#REF!,#REF!,Z60)</f>
        <v>#REF!</v>
      </c>
      <c r="AA54" s="161" t="e">
        <f>SUM(AA56,#REF!,#REF!,#REF!,AA60)</f>
        <v>#REF!</v>
      </c>
      <c r="AB54" s="161" t="e">
        <f>SUM(AB56,#REF!,#REF!,#REF!,AB60)</f>
        <v>#REF!</v>
      </c>
      <c r="AC54" s="161" t="e">
        <f>SUM(AC56,#REF!,#REF!,#REF!,AC60)</f>
        <v>#REF!</v>
      </c>
      <c r="AD54" s="161" t="e">
        <f>SUM(AD56,#REF!,#REF!,#REF!,AD60)</f>
        <v>#REF!</v>
      </c>
      <c r="AE54" s="161" t="e">
        <f>SUM(AE56,#REF!,#REF!,#REF!,AE60)</f>
        <v>#REF!</v>
      </c>
      <c r="AF54" s="161" t="e">
        <f>SUM(AF56,#REF!,#REF!,#REF!,AF60)</f>
        <v>#REF!</v>
      </c>
      <c r="AG54" s="161" t="e">
        <f>SUM(AG56,#REF!,#REF!,#REF!,AG60)</f>
        <v>#REF!</v>
      </c>
      <c r="AH54" s="161" t="e">
        <f>SUM(AH56,#REF!,#REF!,#REF!,AH60)</f>
        <v>#REF!</v>
      </c>
      <c r="AI54" s="161" t="e">
        <f>SUM(AI56,#REF!,#REF!,#REF!,AI60)</f>
        <v>#REF!</v>
      </c>
      <c r="AJ54" s="161" t="e">
        <f>SUM(AJ56,#REF!,#REF!,#REF!,AJ60)</f>
        <v>#REF!</v>
      </c>
      <c r="AK54" s="161" t="e">
        <f>SUM(AK56,#REF!,#REF!,#REF!,AK60)</f>
        <v>#REF!</v>
      </c>
      <c r="AL54" s="161" t="e">
        <f>SUM(AL56,#REF!,#REF!,#REF!,AL60)</f>
        <v>#REF!</v>
      </c>
      <c r="AM54" s="161" t="e">
        <f>SUM(AM56,#REF!,#REF!,#REF!,AM60)</f>
        <v>#REF!</v>
      </c>
      <c r="AN54" s="161" t="e">
        <f>SUM(AN56,#REF!,#REF!,#REF!,AN60)</f>
        <v>#REF!</v>
      </c>
      <c r="AO54" s="161" t="e">
        <f>SUM(AO56,#REF!,#REF!,#REF!,AO60)</f>
        <v>#REF!</v>
      </c>
      <c r="AP54" s="161" t="e">
        <f>SUM(AP56,#REF!,#REF!,#REF!,AP60)</f>
        <v>#REF!</v>
      </c>
      <c r="AQ54" s="161" t="e">
        <f>SUM(AQ56,#REF!,#REF!,#REF!,AQ60)</f>
        <v>#REF!</v>
      </c>
      <c r="AR54" s="161" t="e">
        <f>SUM(AR56,#REF!,#REF!,#REF!,AR60)</f>
        <v>#REF!</v>
      </c>
      <c r="AS54" s="280"/>
      <c r="AT54" s="280"/>
      <c r="AU54" s="280"/>
      <c r="AV54" s="280"/>
      <c r="AW54" s="48"/>
      <c r="AX54" s="231" t="e">
        <f>SUM(AX56,#REF!,#REF!,#REF!,AX60)</f>
        <v>#REF!</v>
      </c>
      <c r="AY54" s="76"/>
      <c r="AZ54" s="76"/>
      <c r="BA54" s="76"/>
      <c r="BB54" s="76"/>
      <c r="BC54" s="76"/>
      <c r="BD54" s="76"/>
      <c r="BE54" s="76"/>
      <c r="BF54" s="76"/>
      <c r="BG54" s="76"/>
      <c r="BH54" s="77"/>
      <c r="BI54" s="80" t="e">
        <f t="shared" ref="BI54:BI60" si="21">SUM(E54:T54,Z54:AV54)</f>
        <v>#REF!</v>
      </c>
    </row>
    <row r="55" spans="1:61" ht="12.75" hidden="1" customHeight="1">
      <c r="A55" s="492"/>
      <c r="B55" s="494"/>
      <c r="C55" s="495"/>
      <c r="D55" s="16" t="s">
        <v>66</v>
      </c>
      <c r="E55" s="283" t="e">
        <f>SUM(E57,#REF!,#REF!,#REF!,E61)</f>
        <v>#REF!</v>
      </c>
      <c r="F55" s="167" t="e">
        <f>SUM(F57,#REF!,#REF!,#REF!,F61)</f>
        <v>#REF!</v>
      </c>
      <c r="G55" s="167" t="e">
        <f>SUM(G57,#REF!,#REF!,#REF!,G61)</f>
        <v>#REF!</v>
      </c>
      <c r="H55" s="167" t="e">
        <f>SUM(H57,#REF!,#REF!,#REF!,H61)</f>
        <v>#REF!</v>
      </c>
      <c r="I55" s="167" t="e">
        <f>SUM(I57,#REF!,#REF!,#REF!,I61)</f>
        <v>#REF!</v>
      </c>
      <c r="J55" s="167" t="e">
        <f>SUM(J57,#REF!,#REF!,#REF!,J61)</f>
        <v>#REF!</v>
      </c>
      <c r="K55" s="167" t="e">
        <f>SUM(K57,#REF!,#REF!,#REF!,K61)</f>
        <v>#REF!</v>
      </c>
      <c r="L55" s="167" t="e">
        <f>SUM(L57,#REF!,#REF!,#REF!,L61)</f>
        <v>#REF!</v>
      </c>
      <c r="M55" s="167" t="e">
        <f>SUM(M57,#REF!,#REF!,#REF!,M61)</f>
        <v>#REF!</v>
      </c>
      <c r="N55" s="167" t="e">
        <f>SUM(N57,#REF!,#REF!,#REF!,N61)</f>
        <v>#REF!</v>
      </c>
      <c r="O55" s="167" t="e">
        <f>SUM(O57,#REF!,#REF!,#REF!,O61)</f>
        <v>#REF!</v>
      </c>
      <c r="P55" s="167" t="e">
        <f>SUM(P57,#REF!,#REF!,#REF!,P61)</f>
        <v>#REF!</v>
      </c>
      <c r="Q55" s="167" t="e">
        <f>SUM(Q57,#REF!,#REF!,#REF!,Q61)</f>
        <v>#REF!</v>
      </c>
      <c r="R55" s="167" t="e">
        <f>SUM(R57,#REF!,#REF!,#REF!,R61)</f>
        <v>#REF!</v>
      </c>
      <c r="S55" s="167"/>
      <c r="T55" s="167"/>
      <c r="U55" s="302"/>
      <c r="V55" s="48"/>
      <c r="W55" s="52" t="e">
        <f>SUM(W57,#REF!)</f>
        <v>#REF!</v>
      </c>
      <c r="X55" s="76"/>
      <c r="Y55" s="76"/>
      <c r="Z55" s="167" t="e">
        <f>SUM(Z57,#REF!,#REF!,#REF!,Z61)</f>
        <v>#REF!</v>
      </c>
      <c r="AA55" s="167" t="e">
        <f>SUM(AA57,#REF!,#REF!,#REF!,AA61)</f>
        <v>#REF!</v>
      </c>
      <c r="AB55" s="167" t="e">
        <f>SUM(AB57,#REF!,#REF!,#REF!,AB61)</f>
        <v>#REF!</v>
      </c>
      <c r="AC55" s="167" t="e">
        <f>SUM(AC57,#REF!,#REF!,#REF!,AC61)</f>
        <v>#REF!</v>
      </c>
      <c r="AD55" s="167" t="e">
        <f>SUM(AD57,#REF!,#REF!,#REF!,AD61)</f>
        <v>#REF!</v>
      </c>
      <c r="AE55" s="167" t="e">
        <f>SUM(AE57,#REF!,#REF!,#REF!,AE61)</f>
        <v>#REF!</v>
      </c>
      <c r="AF55" s="167" t="e">
        <f>SUM(AF57,#REF!,#REF!,#REF!,AF61)</f>
        <v>#REF!</v>
      </c>
      <c r="AG55" s="167" t="e">
        <f>SUM(AG57,#REF!,#REF!,#REF!,AG61)</f>
        <v>#REF!</v>
      </c>
      <c r="AH55" s="167" t="e">
        <f>SUM(AH57,#REF!,#REF!,#REF!,AH61)</f>
        <v>#REF!</v>
      </c>
      <c r="AI55" s="167" t="e">
        <f>SUM(AI57,#REF!,#REF!,#REF!,AI61)</f>
        <v>#REF!</v>
      </c>
      <c r="AJ55" s="167" t="e">
        <f>SUM(AJ57,#REF!,#REF!,#REF!,AJ61)</f>
        <v>#REF!</v>
      </c>
      <c r="AK55" s="167" t="e">
        <f>SUM(AK57,#REF!,#REF!,#REF!,AK61)</f>
        <v>#REF!</v>
      </c>
      <c r="AL55" s="167" t="e">
        <f>SUM(AL57,#REF!,#REF!,#REF!,AL61)</f>
        <v>#REF!</v>
      </c>
      <c r="AM55" s="167" t="e">
        <f>SUM(AM57,#REF!,#REF!,#REF!,AM61)</f>
        <v>#REF!</v>
      </c>
      <c r="AN55" s="167" t="e">
        <f>SUM(AN57,#REF!,#REF!,#REF!,AN61)</f>
        <v>#REF!</v>
      </c>
      <c r="AO55" s="167" t="e">
        <f>SUM(AO57,#REF!,#REF!,#REF!,AO61)</f>
        <v>#REF!</v>
      </c>
      <c r="AP55" s="167" t="e">
        <f>SUM(AP57,#REF!,#REF!,#REF!,AP61)</f>
        <v>#REF!</v>
      </c>
      <c r="AQ55" s="167" t="e">
        <f>SUM(AQ57,#REF!,#REF!,#REF!,AQ61)</f>
        <v>#REF!</v>
      </c>
      <c r="AR55" s="167" t="e">
        <f>SUM(AR57,#REF!,#REF!,#REF!,AR61)</f>
        <v>#REF!</v>
      </c>
      <c r="AS55" s="281"/>
      <c r="AT55" s="281"/>
      <c r="AU55" s="281"/>
      <c r="AV55" s="281"/>
      <c r="AW55" s="48"/>
      <c r="AX55" s="203" t="e">
        <f>SUM(AX57,#REF!,#REF!,#REF!,AX61)</f>
        <v>#REF!</v>
      </c>
      <c r="AY55" s="76"/>
      <c r="AZ55" s="76"/>
      <c r="BA55" s="76"/>
      <c r="BB55" s="76"/>
      <c r="BC55" s="76"/>
      <c r="BD55" s="76"/>
      <c r="BE55" s="76"/>
      <c r="BF55" s="76"/>
      <c r="BG55" s="76"/>
      <c r="BH55" s="77"/>
      <c r="BI55" s="81" t="e">
        <f t="shared" si="21"/>
        <v>#REF!</v>
      </c>
    </row>
    <row r="56" spans="1:61" ht="14.25" customHeight="1">
      <c r="A56" s="492"/>
      <c r="B56" s="496" t="s">
        <v>104</v>
      </c>
      <c r="C56" s="497" t="s">
        <v>139</v>
      </c>
      <c r="D56" s="10" t="s">
        <v>65</v>
      </c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02"/>
      <c r="V56" s="48"/>
      <c r="W56" s="49">
        <f>SUM(E56:T56)</f>
        <v>0</v>
      </c>
      <c r="X56" s="76"/>
      <c r="Y56" s="76"/>
      <c r="Z56" s="175">
        <v>2</v>
      </c>
      <c r="AA56" s="175">
        <v>2</v>
      </c>
      <c r="AB56" s="175">
        <v>2</v>
      </c>
      <c r="AC56" s="175">
        <v>0</v>
      </c>
      <c r="AD56" s="175">
        <v>2</v>
      </c>
      <c r="AE56" s="175">
        <v>2</v>
      </c>
      <c r="AF56" s="175">
        <v>2</v>
      </c>
      <c r="AG56" s="175">
        <v>2</v>
      </c>
      <c r="AH56" s="175">
        <v>2</v>
      </c>
      <c r="AI56" s="175">
        <v>0</v>
      </c>
      <c r="AJ56" s="175">
        <v>2</v>
      </c>
      <c r="AK56" s="175">
        <v>2</v>
      </c>
      <c r="AL56" s="175">
        <v>2</v>
      </c>
      <c r="AM56" s="175">
        <v>2</v>
      </c>
      <c r="AN56" s="175">
        <v>2</v>
      </c>
      <c r="AO56" s="175">
        <v>2</v>
      </c>
      <c r="AP56" s="175">
        <v>2</v>
      </c>
      <c r="AQ56" s="175">
        <v>2</v>
      </c>
      <c r="AR56" s="175">
        <v>2</v>
      </c>
      <c r="AS56" s="50"/>
      <c r="AT56" s="50"/>
      <c r="AU56" s="50"/>
      <c r="AV56" s="50"/>
      <c r="AW56" s="48" t="s">
        <v>177</v>
      </c>
      <c r="AX56" s="226">
        <f t="shared" si="20"/>
        <v>34</v>
      </c>
      <c r="AY56" s="76"/>
      <c r="AZ56" s="76"/>
      <c r="BA56" s="76"/>
      <c r="BB56" s="76"/>
      <c r="BC56" s="76"/>
      <c r="BD56" s="76"/>
      <c r="BE56" s="76"/>
      <c r="BF56" s="76"/>
      <c r="BG56" s="76"/>
      <c r="BH56" s="77"/>
      <c r="BI56" s="80">
        <f t="shared" si="21"/>
        <v>34</v>
      </c>
    </row>
    <row r="57" spans="1:61" ht="13.5" customHeight="1">
      <c r="A57" s="492"/>
      <c r="B57" s="496"/>
      <c r="C57" s="497"/>
      <c r="D57" s="13" t="s">
        <v>66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02"/>
      <c r="V57" s="48"/>
      <c r="W57" s="52">
        <f>SUM(E57:T57)</f>
        <v>0</v>
      </c>
      <c r="X57" s="76"/>
      <c r="Y57" s="76"/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2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50"/>
      <c r="AT57" s="50"/>
      <c r="AU57" s="50"/>
      <c r="AV57" s="50"/>
      <c r="AW57" s="48"/>
      <c r="AX57" s="174">
        <f t="shared" si="20"/>
        <v>2</v>
      </c>
      <c r="AY57" s="76"/>
      <c r="AZ57" s="76"/>
      <c r="BA57" s="76"/>
      <c r="BB57" s="76"/>
      <c r="BC57" s="76"/>
      <c r="BD57" s="76"/>
      <c r="BE57" s="76"/>
      <c r="BF57" s="76"/>
      <c r="BG57" s="76"/>
      <c r="BH57" s="77"/>
      <c r="BI57" s="81">
        <f t="shared" si="21"/>
        <v>2</v>
      </c>
    </row>
    <row r="58" spans="1:61" ht="12.75" hidden="1" customHeight="1">
      <c r="A58" s="492"/>
      <c r="B58" s="90" t="s">
        <v>30</v>
      </c>
      <c r="C58" s="91" t="s">
        <v>81</v>
      </c>
      <c r="D58" s="92" t="s">
        <v>65</v>
      </c>
      <c r="E58" s="9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303"/>
      <c r="V58" s="48"/>
      <c r="W58" s="49">
        <f>SUM(E58:T58)</f>
        <v>0</v>
      </c>
      <c r="X58" s="82"/>
      <c r="Y58" s="82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67"/>
      <c r="AT58" s="67"/>
      <c r="AU58" s="67"/>
      <c r="AV58" s="67"/>
      <c r="AW58" s="65" t="s">
        <v>35</v>
      </c>
      <c r="AX58" s="176">
        <f t="shared" si="20"/>
        <v>0</v>
      </c>
      <c r="AY58" s="82"/>
      <c r="AZ58" s="82"/>
      <c r="BA58" s="82"/>
      <c r="BB58" s="82"/>
      <c r="BC58" s="82"/>
      <c r="BD58" s="82"/>
      <c r="BE58" s="82"/>
      <c r="BF58" s="82"/>
      <c r="BG58" s="82"/>
      <c r="BH58" s="94"/>
      <c r="BI58" s="80">
        <f t="shared" si="21"/>
        <v>0</v>
      </c>
    </row>
    <row r="59" spans="1:61" ht="12.75" hidden="1" customHeight="1">
      <c r="A59" s="492"/>
      <c r="B59" s="86" t="s">
        <v>31</v>
      </c>
      <c r="C59" s="170" t="s">
        <v>29</v>
      </c>
      <c r="D59" s="87" t="s">
        <v>65</v>
      </c>
      <c r="E59" s="284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304"/>
      <c r="V59" s="48"/>
      <c r="W59" s="89">
        <f>SUM(E59:T59)</f>
        <v>0</v>
      </c>
      <c r="X59" s="78"/>
      <c r="Y59" s="7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63"/>
      <c r="AT59" s="63"/>
      <c r="AU59" s="63"/>
      <c r="AV59" s="63"/>
      <c r="AW59" s="59"/>
      <c r="AX59" s="204">
        <f t="shared" si="20"/>
        <v>0</v>
      </c>
      <c r="AY59" s="78"/>
      <c r="AZ59" s="78"/>
      <c r="BA59" s="78"/>
      <c r="BB59" s="78"/>
      <c r="BC59" s="78"/>
      <c r="BD59" s="78"/>
      <c r="BE59" s="78"/>
      <c r="BF59" s="78"/>
      <c r="BG59" s="78"/>
      <c r="BH59" s="145"/>
      <c r="BI59" s="81">
        <f t="shared" si="21"/>
        <v>0</v>
      </c>
    </row>
    <row r="60" spans="1:61" ht="13.5" customHeight="1">
      <c r="A60" s="492"/>
      <c r="B60" s="498" t="s">
        <v>140</v>
      </c>
      <c r="C60" s="485" t="s">
        <v>26</v>
      </c>
      <c r="D60" s="10" t="s">
        <v>65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302"/>
      <c r="V60" s="48"/>
      <c r="W60" s="49">
        <f>SUM(E60:R60)</f>
        <v>0</v>
      </c>
      <c r="X60" s="76"/>
      <c r="Y60" s="76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50">
        <v>36</v>
      </c>
      <c r="AT60" s="50">
        <v>36</v>
      </c>
      <c r="AU60" s="50"/>
      <c r="AV60" s="50"/>
      <c r="AW60" s="48" t="s">
        <v>34</v>
      </c>
      <c r="AX60" s="176">
        <f>SUM(AS60:AV60)</f>
        <v>72</v>
      </c>
      <c r="AY60" s="76"/>
      <c r="AZ60" s="76"/>
      <c r="BA60" s="76"/>
      <c r="BB60" s="76"/>
      <c r="BC60" s="76"/>
      <c r="BD60" s="76"/>
      <c r="BE60" s="76"/>
      <c r="BF60" s="76"/>
      <c r="BG60" s="76"/>
      <c r="BH60" s="77"/>
      <c r="BI60" s="80">
        <f t="shared" si="21"/>
        <v>72</v>
      </c>
    </row>
    <row r="61" spans="1:61" ht="12" customHeight="1">
      <c r="A61" s="492"/>
      <c r="B61" s="489"/>
      <c r="C61" s="486"/>
      <c r="D61" s="13" t="s">
        <v>66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302"/>
      <c r="V61" s="48"/>
      <c r="W61" s="52">
        <f>SUM(E61:R61)</f>
        <v>0</v>
      </c>
      <c r="X61" s="76"/>
      <c r="Y61" s="76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50"/>
      <c r="AT61" s="50"/>
      <c r="AU61" s="50"/>
      <c r="AV61" s="50"/>
      <c r="AW61" s="48"/>
      <c r="AX61" s="174">
        <f t="shared" si="20"/>
        <v>0</v>
      </c>
      <c r="AY61" s="76"/>
      <c r="AZ61" s="76"/>
      <c r="BA61" s="76"/>
      <c r="BB61" s="76"/>
      <c r="BC61" s="76"/>
      <c r="BD61" s="76"/>
      <c r="BE61" s="76"/>
      <c r="BF61" s="76"/>
      <c r="BG61" s="76"/>
      <c r="BH61" s="77"/>
      <c r="BI61" s="316">
        <f>SUM(W61,AX61)</f>
        <v>0</v>
      </c>
    </row>
    <row r="62" spans="1:61" ht="15" customHeight="1">
      <c r="A62" s="492"/>
      <c r="B62" s="498" t="s">
        <v>141</v>
      </c>
      <c r="C62" s="485" t="s">
        <v>26</v>
      </c>
      <c r="D62" s="10" t="s">
        <v>65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02"/>
      <c r="V62" s="48"/>
      <c r="W62" s="226">
        <f>SUM(E62:T62)</f>
        <v>0</v>
      </c>
      <c r="X62" s="76"/>
      <c r="Y62" s="76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50"/>
      <c r="AT62" s="50"/>
      <c r="AU62" s="50">
        <v>36</v>
      </c>
      <c r="AV62" s="50">
        <v>36</v>
      </c>
      <c r="AW62" s="48" t="s">
        <v>34</v>
      </c>
      <c r="AX62" s="226">
        <f>SUM(AS62:AV62)</f>
        <v>72</v>
      </c>
      <c r="AY62" s="76"/>
      <c r="AZ62" s="76"/>
      <c r="BA62" s="76"/>
      <c r="BB62" s="76"/>
      <c r="BC62" s="76"/>
      <c r="BD62" s="76"/>
      <c r="BE62" s="76"/>
      <c r="BF62" s="76"/>
      <c r="BG62" s="76"/>
      <c r="BH62" s="77"/>
      <c r="BI62" s="207">
        <f>SUM(W62,AX62)</f>
        <v>72</v>
      </c>
    </row>
    <row r="63" spans="1:61" ht="15.75" customHeight="1" thickBot="1">
      <c r="A63" s="492"/>
      <c r="B63" s="514"/>
      <c r="C63" s="487"/>
      <c r="D63" s="54" t="s">
        <v>66</v>
      </c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02"/>
      <c r="V63" s="48"/>
      <c r="W63" s="174">
        <f>SUM(E63:T63)</f>
        <v>0</v>
      </c>
      <c r="X63" s="76"/>
      <c r="Y63" s="7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50"/>
      <c r="AT63" s="50"/>
      <c r="AU63" s="50"/>
      <c r="AV63" s="50"/>
      <c r="AW63" s="48"/>
      <c r="AX63" s="174">
        <f>SUM(AS63:AV63)</f>
        <v>0</v>
      </c>
      <c r="AY63" s="76"/>
      <c r="AZ63" s="76"/>
      <c r="BA63" s="76"/>
      <c r="BB63" s="76"/>
      <c r="BC63" s="76"/>
      <c r="BD63" s="76"/>
      <c r="BE63" s="76"/>
      <c r="BF63" s="76"/>
      <c r="BG63" s="76"/>
      <c r="BH63" s="77"/>
      <c r="BI63" s="315">
        <f>SUM(W63,AX63)</f>
        <v>0</v>
      </c>
    </row>
    <row r="64" spans="1:61" ht="12.75" hidden="1" customHeight="1">
      <c r="A64" s="492"/>
      <c r="B64" s="248" t="s">
        <v>32</v>
      </c>
      <c r="C64" s="249" t="s">
        <v>26</v>
      </c>
      <c r="D64" s="188" t="s">
        <v>65</v>
      </c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05"/>
      <c r="V64" s="48"/>
      <c r="W64" s="448"/>
      <c r="X64" s="82"/>
      <c r="Y64" s="82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67"/>
      <c r="AT64" s="67">
        <v>36</v>
      </c>
      <c r="AU64" s="67">
        <v>36</v>
      </c>
      <c r="AV64" s="67">
        <v>36</v>
      </c>
      <c r="AW64" s="65" t="s">
        <v>34</v>
      </c>
      <c r="AX64" s="449">
        <f>SUM(Z64:AV64)</f>
        <v>108</v>
      </c>
      <c r="AY64" s="82"/>
      <c r="AZ64" s="82"/>
      <c r="BA64" s="82"/>
      <c r="BB64" s="82"/>
      <c r="BC64" s="82"/>
      <c r="BD64" s="82"/>
      <c r="BE64" s="82"/>
      <c r="BF64" s="82"/>
      <c r="BG64" s="82"/>
      <c r="BH64" s="94"/>
      <c r="BI64" s="297">
        <f>SUM(E64:T64,Z64:AV64)</f>
        <v>108</v>
      </c>
    </row>
    <row r="65" spans="1:61" ht="12.75" hidden="1" customHeight="1">
      <c r="A65" s="492"/>
      <c r="B65" s="90" t="s">
        <v>33</v>
      </c>
      <c r="C65" s="91"/>
      <c r="D65" s="92" t="s">
        <v>65</v>
      </c>
      <c r="E65" s="9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305"/>
      <c r="V65" s="48"/>
      <c r="W65" s="448"/>
      <c r="X65" s="82"/>
      <c r="Y65" s="82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67"/>
      <c r="AT65" s="67"/>
      <c r="AU65" s="67"/>
      <c r="AV65" s="67"/>
      <c r="AW65" s="65"/>
      <c r="AX65" s="448"/>
      <c r="AY65" s="82"/>
      <c r="AZ65" s="82"/>
      <c r="BA65" s="82"/>
      <c r="BB65" s="82"/>
      <c r="BC65" s="82"/>
      <c r="BD65" s="82"/>
      <c r="BE65" s="82"/>
      <c r="BF65" s="82"/>
      <c r="BG65" s="82"/>
      <c r="BH65" s="94"/>
      <c r="BI65" s="317"/>
    </row>
    <row r="66" spans="1:61" ht="26.1" customHeight="1">
      <c r="A66" s="492"/>
      <c r="B66" s="512" t="s">
        <v>67</v>
      </c>
      <c r="C66" s="513"/>
      <c r="D66" s="513"/>
      <c r="E66" s="253">
        <f>SUM(E8,E14,E24,E34,E48)</f>
        <v>36</v>
      </c>
      <c r="F66" s="166">
        <f t="shared" ref="F66:U66" si="22">SUM(F8,F14,F24,F34,F48)</f>
        <v>36</v>
      </c>
      <c r="G66" s="166">
        <f t="shared" si="22"/>
        <v>36</v>
      </c>
      <c r="H66" s="166">
        <f t="shared" si="22"/>
        <v>34</v>
      </c>
      <c r="I66" s="166">
        <f t="shared" si="22"/>
        <v>34</v>
      </c>
      <c r="J66" s="166">
        <f t="shared" si="22"/>
        <v>36</v>
      </c>
      <c r="K66" s="166">
        <f t="shared" si="22"/>
        <v>34</v>
      </c>
      <c r="L66" s="166">
        <f t="shared" si="22"/>
        <v>36</v>
      </c>
      <c r="M66" s="166">
        <f t="shared" si="22"/>
        <v>36</v>
      </c>
      <c r="N66" s="166">
        <f t="shared" si="22"/>
        <v>34</v>
      </c>
      <c r="O66" s="166">
        <f t="shared" si="22"/>
        <v>36</v>
      </c>
      <c r="P66" s="166">
        <f t="shared" si="22"/>
        <v>36</v>
      </c>
      <c r="Q66" s="166">
        <f t="shared" si="22"/>
        <v>34</v>
      </c>
      <c r="R66" s="166">
        <f t="shared" si="22"/>
        <v>36</v>
      </c>
      <c r="S66" s="166">
        <f t="shared" si="22"/>
        <v>36</v>
      </c>
      <c r="T66" s="166">
        <f t="shared" si="22"/>
        <v>32</v>
      </c>
      <c r="U66" s="166">
        <f t="shared" si="22"/>
        <v>22</v>
      </c>
      <c r="V66" s="48"/>
      <c r="W66" s="429">
        <f>SUM(E66:U66)</f>
        <v>584</v>
      </c>
      <c r="X66" s="74"/>
      <c r="Y66" s="74"/>
      <c r="Z66" s="84">
        <f>SUM(Z8,Z14,Z24,Z34,Z48)</f>
        <v>32</v>
      </c>
      <c r="AA66" s="84">
        <f t="shared" ref="AA66:AV66" si="23">SUM(AA8,AA14,AA24,AA34,AA48)</f>
        <v>36</v>
      </c>
      <c r="AB66" s="84">
        <f t="shared" si="23"/>
        <v>34</v>
      </c>
      <c r="AC66" s="84">
        <f t="shared" si="23"/>
        <v>36</v>
      </c>
      <c r="AD66" s="84">
        <f t="shared" si="23"/>
        <v>34</v>
      </c>
      <c r="AE66" s="84">
        <f t="shared" si="23"/>
        <v>32</v>
      </c>
      <c r="AF66" s="84">
        <f t="shared" si="23"/>
        <v>34</v>
      </c>
      <c r="AG66" s="84">
        <f t="shared" si="23"/>
        <v>36</v>
      </c>
      <c r="AH66" s="84">
        <f t="shared" si="23"/>
        <v>36</v>
      </c>
      <c r="AI66" s="84">
        <f t="shared" si="23"/>
        <v>36</v>
      </c>
      <c r="AJ66" s="84">
        <f t="shared" si="23"/>
        <v>36</v>
      </c>
      <c r="AK66" s="84">
        <f t="shared" si="23"/>
        <v>36</v>
      </c>
      <c r="AL66" s="84">
        <f t="shared" si="23"/>
        <v>36</v>
      </c>
      <c r="AM66" s="84">
        <f t="shared" si="23"/>
        <v>36</v>
      </c>
      <c r="AN66" s="84">
        <f t="shared" si="23"/>
        <v>34</v>
      </c>
      <c r="AO66" s="84">
        <f t="shared" si="23"/>
        <v>36</v>
      </c>
      <c r="AP66" s="84">
        <f t="shared" si="23"/>
        <v>36</v>
      </c>
      <c r="AQ66" s="84">
        <f t="shared" si="23"/>
        <v>36</v>
      </c>
      <c r="AR66" s="84">
        <f t="shared" si="23"/>
        <v>35</v>
      </c>
      <c r="AS66" s="85">
        <f t="shared" si="23"/>
        <v>36</v>
      </c>
      <c r="AT66" s="85">
        <f t="shared" si="23"/>
        <v>36</v>
      </c>
      <c r="AU66" s="85">
        <f t="shared" si="23"/>
        <v>36</v>
      </c>
      <c r="AV66" s="85">
        <f t="shared" si="23"/>
        <v>36</v>
      </c>
      <c r="AW66" s="68" t="s">
        <v>82</v>
      </c>
      <c r="AX66" s="450">
        <f>SUM(Z66:AV66)</f>
        <v>811</v>
      </c>
      <c r="AY66" s="74"/>
      <c r="AZ66" s="74"/>
      <c r="BA66" s="74"/>
      <c r="BB66" s="74"/>
      <c r="BC66" s="74"/>
      <c r="BD66" s="74"/>
      <c r="BE66" s="74"/>
      <c r="BF66" s="74"/>
      <c r="BG66" s="74"/>
      <c r="BH66" s="286"/>
      <c r="BI66" s="252">
        <f>SUM(W66,AX66)</f>
        <v>1395</v>
      </c>
    </row>
    <row r="67" spans="1:61" ht="26.1" customHeight="1">
      <c r="A67" s="492"/>
      <c r="B67" s="475" t="s">
        <v>68</v>
      </c>
      <c r="C67" s="476"/>
      <c r="D67" s="476"/>
      <c r="E67" s="254">
        <f>SUM(E9,E15,E25,E35,E49)</f>
        <v>0</v>
      </c>
      <c r="F67" s="162">
        <f t="shared" ref="F67:U67" si="24">SUM(F9,F15,F25,F35,F49)</f>
        <v>0</v>
      </c>
      <c r="G67" s="162">
        <f t="shared" si="24"/>
        <v>0</v>
      </c>
      <c r="H67" s="162">
        <f t="shared" si="24"/>
        <v>2</v>
      </c>
      <c r="I67" s="162">
        <f t="shared" si="24"/>
        <v>2</v>
      </c>
      <c r="J67" s="162">
        <f t="shared" si="24"/>
        <v>0</v>
      </c>
      <c r="K67" s="162">
        <f t="shared" si="24"/>
        <v>2</v>
      </c>
      <c r="L67" s="162">
        <f t="shared" si="24"/>
        <v>0</v>
      </c>
      <c r="M67" s="162">
        <f t="shared" si="24"/>
        <v>0</v>
      </c>
      <c r="N67" s="162">
        <f t="shared" si="24"/>
        <v>2</v>
      </c>
      <c r="O67" s="162">
        <f t="shared" si="24"/>
        <v>0</v>
      </c>
      <c r="P67" s="162">
        <f t="shared" si="24"/>
        <v>0</v>
      </c>
      <c r="Q67" s="162">
        <f t="shared" si="24"/>
        <v>2</v>
      </c>
      <c r="R67" s="162">
        <f t="shared" si="24"/>
        <v>0</v>
      </c>
      <c r="S67" s="162">
        <f t="shared" si="24"/>
        <v>0</v>
      </c>
      <c r="T67" s="162">
        <f t="shared" si="24"/>
        <v>4</v>
      </c>
      <c r="U67" s="162">
        <f t="shared" si="24"/>
        <v>2</v>
      </c>
      <c r="V67" s="48"/>
      <c r="W67" s="174">
        <f>SUM(W9,W15,W25,W35,W49)</f>
        <v>16</v>
      </c>
      <c r="X67" s="312"/>
      <c r="Y67" s="312"/>
      <c r="Z67" s="35">
        <f>SUM(Z9,Z15,Z25,Z35,Z49)</f>
        <v>4</v>
      </c>
      <c r="AA67" s="35">
        <f t="shared" ref="AA67:AV67" si="25">SUM(AA9,AA15,AA25,AA35,AA49)</f>
        <v>0</v>
      </c>
      <c r="AB67" s="35">
        <f t="shared" si="25"/>
        <v>2</v>
      </c>
      <c r="AC67" s="35">
        <f t="shared" si="25"/>
        <v>0</v>
      </c>
      <c r="AD67" s="35">
        <f t="shared" si="25"/>
        <v>2</v>
      </c>
      <c r="AE67" s="35">
        <f t="shared" si="25"/>
        <v>4</v>
      </c>
      <c r="AF67" s="35">
        <f t="shared" si="25"/>
        <v>2</v>
      </c>
      <c r="AG67" s="35">
        <f t="shared" si="25"/>
        <v>0</v>
      </c>
      <c r="AH67" s="35">
        <f t="shared" si="25"/>
        <v>0</v>
      </c>
      <c r="AI67" s="35">
        <f t="shared" si="25"/>
        <v>0</v>
      </c>
      <c r="AJ67" s="35">
        <f t="shared" si="25"/>
        <v>0</v>
      </c>
      <c r="AK67" s="35">
        <f t="shared" si="25"/>
        <v>0</v>
      </c>
      <c r="AL67" s="35">
        <f t="shared" si="25"/>
        <v>0</v>
      </c>
      <c r="AM67" s="35">
        <f t="shared" si="25"/>
        <v>0</v>
      </c>
      <c r="AN67" s="35">
        <f t="shared" si="25"/>
        <v>2</v>
      </c>
      <c r="AO67" s="35">
        <f t="shared" si="25"/>
        <v>0</v>
      </c>
      <c r="AP67" s="35">
        <f t="shared" si="25"/>
        <v>0</v>
      </c>
      <c r="AQ67" s="35">
        <f t="shared" si="25"/>
        <v>0</v>
      </c>
      <c r="AR67" s="35">
        <f t="shared" si="25"/>
        <v>1</v>
      </c>
      <c r="AS67" s="313">
        <f t="shared" si="25"/>
        <v>0</v>
      </c>
      <c r="AT67" s="313">
        <f t="shared" si="25"/>
        <v>0</v>
      </c>
      <c r="AU67" s="313">
        <f t="shared" si="25"/>
        <v>0</v>
      </c>
      <c r="AV67" s="313">
        <f t="shared" si="25"/>
        <v>0</v>
      </c>
      <c r="AW67" s="314"/>
      <c r="AX67" s="451">
        <f>SUM(Z67:AV67)</f>
        <v>17</v>
      </c>
      <c r="AY67" s="312"/>
      <c r="AZ67" s="76"/>
      <c r="BA67" s="76"/>
      <c r="BB67" s="76"/>
      <c r="BC67" s="76"/>
      <c r="BD67" s="76"/>
      <c r="BE67" s="76"/>
      <c r="BF67" s="76"/>
      <c r="BG67" s="76"/>
      <c r="BH67" s="1"/>
      <c r="BI67" s="37">
        <f>SUM(W67,AX67)</f>
        <v>33</v>
      </c>
    </row>
    <row r="68" spans="1:61" ht="27" customHeight="1" thickBot="1">
      <c r="A68" s="499"/>
      <c r="B68" s="477" t="s">
        <v>69</v>
      </c>
      <c r="C68" s="478"/>
      <c r="D68" s="478"/>
      <c r="E68" s="255">
        <f t="shared" ref="E68:U68" si="26">SUM(E66:E67)</f>
        <v>36</v>
      </c>
      <c r="F68" s="95">
        <f t="shared" si="26"/>
        <v>36</v>
      </c>
      <c r="G68" s="95">
        <f t="shared" si="26"/>
        <v>36</v>
      </c>
      <c r="H68" s="95">
        <f t="shared" si="26"/>
        <v>36</v>
      </c>
      <c r="I68" s="95">
        <f t="shared" si="26"/>
        <v>36</v>
      </c>
      <c r="J68" s="95">
        <f t="shared" si="26"/>
        <v>36</v>
      </c>
      <c r="K68" s="95">
        <f t="shared" si="26"/>
        <v>36</v>
      </c>
      <c r="L68" s="95">
        <f t="shared" si="26"/>
        <v>36</v>
      </c>
      <c r="M68" s="95">
        <f t="shared" si="26"/>
        <v>36</v>
      </c>
      <c r="N68" s="95">
        <f t="shared" si="26"/>
        <v>36</v>
      </c>
      <c r="O68" s="95">
        <f t="shared" si="26"/>
        <v>36</v>
      </c>
      <c r="P68" s="95">
        <f t="shared" si="26"/>
        <v>36</v>
      </c>
      <c r="Q68" s="95">
        <f t="shared" si="26"/>
        <v>36</v>
      </c>
      <c r="R68" s="95">
        <f t="shared" si="26"/>
        <v>36</v>
      </c>
      <c r="S68" s="95">
        <f t="shared" si="26"/>
        <v>36</v>
      </c>
      <c r="T68" s="95">
        <f t="shared" si="26"/>
        <v>36</v>
      </c>
      <c r="U68" s="95">
        <f t="shared" si="26"/>
        <v>24</v>
      </c>
      <c r="V68" s="48"/>
      <c r="W68" s="447">
        <f>SUM(E68:U68)</f>
        <v>600</v>
      </c>
      <c r="X68" s="78"/>
      <c r="Y68" s="78"/>
      <c r="Z68" s="95">
        <f>SUM(Z66:Z67)</f>
        <v>36</v>
      </c>
      <c r="AA68" s="95">
        <f t="shared" ref="AA68:AV68" si="27">SUM(AA66:AA67)</f>
        <v>36</v>
      </c>
      <c r="AB68" s="95">
        <f t="shared" si="27"/>
        <v>36</v>
      </c>
      <c r="AC68" s="95">
        <f t="shared" si="27"/>
        <v>36</v>
      </c>
      <c r="AD68" s="95">
        <f t="shared" si="27"/>
        <v>36</v>
      </c>
      <c r="AE68" s="95">
        <f t="shared" si="27"/>
        <v>36</v>
      </c>
      <c r="AF68" s="95">
        <f t="shared" si="27"/>
        <v>36</v>
      </c>
      <c r="AG68" s="95">
        <f t="shared" si="27"/>
        <v>36</v>
      </c>
      <c r="AH68" s="95">
        <f t="shared" si="27"/>
        <v>36</v>
      </c>
      <c r="AI68" s="95">
        <f t="shared" si="27"/>
        <v>36</v>
      </c>
      <c r="AJ68" s="95">
        <f t="shared" si="27"/>
        <v>36</v>
      </c>
      <c r="AK68" s="95">
        <f t="shared" si="27"/>
        <v>36</v>
      </c>
      <c r="AL68" s="95">
        <f t="shared" si="27"/>
        <v>36</v>
      </c>
      <c r="AM68" s="95">
        <f t="shared" si="27"/>
        <v>36</v>
      </c>
      <c r="AN68" s="95">
        <f t="shared" si="27"/>
        <v>36</v>
      </c>
      <c r="AO68" s="95">
        <f t="shared" si="27"/>
        <v>36</v>
      </c>
      <c r="AP68" s="95">
        <f t="shared" si="27"/>
        <v>36</v>
      </c>
      <c r="AQ68" s="95">
        <f t="shared" si="27"/>
        <v>36</v>
      </c>
      <c r="AR68" s="95">
        <f t="shared" si="27"/>
        <v>36</v>
      </c>
      <c r="AS68" s="96">
        <f t="shared" si="27"/>
        <v>36</v>
      </c>
      <c r="AT68" s="96">
        <f t="shared" si="27"/>
        <v>36</v>
      </c>
      <c r="AU68" s="96">
        <f t="shared" si="27"/>
        <v>36</v>
      </c>
      <c r="AV68" s="96">
        <f t="shared" si="27"/>
        <v>36</v>
      </c>
      <c r="AW68" s="59"/>
      <c r="AX68" s="452">
        <f>SUM(AX66:AX67)</f>
        <v>828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9"/>
      <c r="BI68" s="97">
        <f>SUM(W68,AX68)</f>
        <v>1428</v>
      </c>
    </row>
    <row r="69" spans="1:61" ht="33" customHeight="1">
      <c r="A69" s="453"/>
    </row>
    <row r="70" spans="1:61" ht="18.75" customHeight="1">
      <c r="A70" s="453"/>
    </row>
    <row r="71" spans="1:61" ht="23.25" customHeight="1">
      <c r="A71" s="453"/>
    </row>
    <row r="72" spans="1:61" ht="27" customHeight="1">
      <c r="A72" s="453"/>
    </row>
    <row r="73" spans="1:61" ht="27" customHeight="1">
      <c r="A73" s="453"/>
    </row>
    <row r="74" spans="1:61" ht="27" customHeight="1">
      <c r="A74" s="454"/>
    </row>
    <row r="75" spans="1:61" ht="23.25" customHeight="1">
      <c r="A75" s="23"/>
    </row>
    <row r="76" spans="1:61" ht="20.100000000000001" hidden="1" customHeight="1">
      <c r="A76" s="491" t="s">
        <v>74</v>
      </c>
    </row>
    <row r="77" spans="1:61" ht="20.100000000000001" hidden="1" customHeight="1">
      <c r="A77" s="492"/>
    </row>
    <row r="78" spans="1:61" ht="20.100000000000001" hidden="1" customHeight="1">
      <c r="A78" s="492"/>
    </row>
    <row r="79" spans="1:61" ht="20.100000000000001" hidden="1" customHeight="1">
      <c r="A79" s="492"/>
    </row>
    <row r="80" spans="1:61" hidden="1">
      <c r="A80" s="492"/>
    </row>
    <row r="81" spans="1:1" hidden="1">
      <c r="A81" s="492"/>
    </row>
    <row r="82" spans="1:1" ht="27" customHeight="1">
      <c r="A82" s="492"/>
    </row>
    <row r="83" spans="1:1" ht="30.75" customHeight="1">
      <c r="A83" s="492"/>
    </row>
    <row r="84" spans="1:1" ht="30.75" customHeight="1">
      <c r="A84" s="492"/>
    </row>
    <row r="85" spans="1:1" ht="30.75" customHeight="1">
      <c r="A85" s="492"/>
    </row>
    <row r="86" spans="1:1" ht="30.75" customHeight="1">
      <c r="A86" s="492"/>
    </row>
    <row r="87" spans="1:1" ht="30.75" customHeight="1">
      <c r="A87" s="492"/>
    </row>
    <row r="88" spans="1:1" ht="27" customHeight="1">
      <c r="A88" s="492"/>
    </row>
    <row r="89" spans="1:1" ht="27" customHeight="1">
      <c r="A89" s="492"/>
    </row>
    <row r="90" spans="1:1" ht="12.75" hidden="1" customHeight="1">
      <c r="A90" s="492"/>
    </row>
    <row r="91" spans="1:1" ht="12.75" hidden="1" customHeight="1">
      <c r="A91" s="492"/>
    </row>
    <row r="92" spans="1:1" ht="12.75" hidden="1" customHeight="1">
      <c r="A92" s="492"/>
    </row>
    <row r="93" spans="1:1" ht="12.75" hidden="1" customHeight="1">
      <c r="A93" s="492"/>
    </row>
    <row r="94" spans="1:1" ht="12.75" hidden="1" customHeight="1">
      <c r="A94" s="492"/>
    </row>
    <row r="95" spans="1:1" ht="12.75" hidden="1" customHeight="1">
      <c r="A95" s="492"/>
    </row>
    <row r="96" spans="1:1">
      <c r="A96" s="492"/>
    </row>
    <row r="97" spans="1:1" ht="13.5" customHeight="1">
      <c r="A97" s="492"/>
    </row>
    <row r="98" spans="1:1" ht="24.95" customHeight="1">
      <c r="A98" s="492"/>
    </row>
    <row r="99" spans="1:1" ht="24.95" customHeight="1">
      <c r="A99" s="492"/>
    </row>
    <row r="100" spans="1:1" ht="24.95" customHeight="1" thickBot="1">
      <c r="A100" s="493"/>
    </row>
  </sheetData>
  <mergeCells count="78">
    <mergeCell ref="C32:C33"/>
    <mergeCell ref="B30:B31"/>
    <mergeCell ref="C30:C31"/>
    <mergeCell ref="C22:C23"/>
    <mergeCell ref="C18:C19"/>
    <mergeCell ref="C26:C27"/>
    <mergeCell ref="B8:B9"/>
    <mergeCell ref="C8:C9"/>
    <mergeCell ref="B12:B13"/>
    <mergeCell ref="C12:C13"/>
    <mergeCell ref="B24:B25"/>
    <mergeCell ref="B14:B15"/>
    <mergeCell ref="C14:C15"/>
    <mergeCell ref="C10:C11"/>
    <mergeCell ref="B10:B11"/>
    <mergeCell ref="B18:B19"/>
    <mergeCell ref="B16:B17"/>
    <mergeCell ref="C16:C17"/>
    <mergeCell ref="B20:B21"/>
    <mergeCell ref="C20:C21"/>
    <mergeCell ref="B22:B23"/>
    <mergeCell ref="BI3:BI7"/>
    <mergeCell ref="E4:BH4"/>
    <mergeCell ref="E6:BH6"/>
    <mergeCell ref="N3:Q3"/>
    <mergeCell ref="S3:U3"/>
    <mergeCell ref="AZ3:BC3"/>
    <mergeCell ref="AH3:AJ3"/>
    <mergeCell ref="AL3:AN3"/>
    <mergeCell ref="J3:M3"/>
    <mergeCell ref="AP3:AS3"/>
    <mergeCell ref="A3:A7"/>
    <mergeCell ref="B3:B7"/>
    <mergeCell ref="C3:C7"/>
    <mergeCell ref="D3:D7"/>
    <mergeCell ref="BD3:BG3"/>
    <mergeCell ref="Y3:AB3"/>
    <mergeCell ref="AD3:AF3"/>
    <mergeCell ref="F3:H3"/>
    <mergeCell ref="AU3:AW3"/>
    <mergeCell ref="B34:B35"/>
    <mergeCell ref="C34:C35"/>
    <mergeCell ref="B66:D66"/>
    <mergeCell ref="B62:B63"/>
    <mergeCell ref="B42:B43"/>
    <mergeCell ref="C42:C43"/>
    <mergeCell ref="B36:B37"/>
    <mergeCell ref="C36:C37"/>
    <mergeCell ref="B40:B41"/>
    <mergeCell ref="C40:C41"/>
    <mergeCell ref="B38:B39"/>
    <mergeCell ref="C38:C39"/>
    <mergeCell ref="A76:A100"/>
    <mergeCell ref="B54:B55"/>
    <mergeCell ref="C54:C55"/>
    <mergeCell ref="B56:B57"/>
    <mergeCell ref="C56:C57"/>
    <mergeCell ref="B60:B61"/>
    <mergeCell ref="A8:A68"/>
    <mergeCell ref="B28:B29"/>
    <mergeCell ref="C24:C25"/>
    <mergeCell ref="B26:B27"/>
    <mergeCell ref="C28:C29"/>
    <mergeCell ref="B32:B33"/>
    <mergeCell ref="B44:B45"/>
    <mergeCell ref="C44:C45"/>
    <mergeCell ref="B46:B47"/>
    <mergeCell ref="C46:C47"/>
    <mergeCell ref="B67:D67"/>
    <mergeCell ref="B68:D68"/>
    <mergeCell ref="B52:B53"/>
    <mergeCell ref="C52:C53"/>
    <mergeCell ref="B48:B49"/>
    <mergeCell ref="C48:C49"/>
    <mergeCell ref="C60:C61"/>
    <mergeCell ref="C62:C63"/>
    <mergeCell ref="B50:B51"/>
    <mergeCell ref="C50:C51"/>
  </mergeCells>
  <phoneticPr fontId="3" type="noConversion"/>
  <pageMargins left="0.19685039370078741" right="0.19685039370078741" top="0.19685039370078741" bottom="0.19685039370078741" header="0" footer="0"/>
  <pageSetup paperSize="9" scale="60" fitToHeight="2" orientation="landscape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88"/>
  <sheetViews>
    <sheetView topLeftCell="A13" zoomScale="80" zoomScaleNormal="80" workbookViewId="0">
      <selection activeCell="R39" sqref="R39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7" width="3.28515625" customWidth="1"/>
    <col min="18" max="18" width="6" customWidth="1"/>
    <col min="19" max="22" width="3.28515625" customWidth="1"/>
    <col min="23" max="23" width="6.28515625" customWidth="1"/>
    <col min="24" max="25" width="2.7109375" customWidth="1"/>
    <col min="26" max="46" width="3.28515625" customWidth="1"/>
    <col min="47" max="47" width="3.5703125" style="159" customWidth="1"/>
    <col min="48" max="49" width="3.28515625" customWidth="1"/>
    <col min="50" max="50" width="7.4257812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2" t="s">
        <v>52</v>
      </c>
    </row>
    <row r="2" spans="1:60" ht="15.75" thickBot="1">
      <c r="B2" s="2" t="s">
        <v>73</v>
      </c>
      <c r="C2" s="3"/>
      <c r="D2" s="3" t="s">
        <v>149</v>
      </c>
      <c r="R2" s="171"/>
    </row>
    <row r="3" spans="1:60" ht="64.5" customHeight="1">
      <c r="A3" s="515" t="s">
        <v>38</v>
      </c>
      <c r="B3" s="518" t="s">
        <v>0</v>
      </c>
      <c r="C3" s="521" t="s">
        <v>53</v>
      </c>
      <c r="D3" s="524" t="s">
        <v>54</v>
      </c>
      <c r="E3" s="19" t="s">
        <v>83</v>
      </c>
      <c r="F3" s="528" t="s">
        <v>39</v>
      </c>
      <c r="G3" s="528"/>
      <c r="H3" s="528"/>
      <c r="I3" s="20" t="s">
        <v>97</v>
      </c>
      <c r="J3" s="527" t="s">
        <v>40</v>
      </c>
      <c r="K3" s="527"/>
      <c r="L3" s="527"/>
      <c r="M3" s="527"/>
      <c r="N3" s="535" t="s">
        <v>41</v>
      </c>
      <c r="O3" s="536"/>
      <c r="P3" s="536"/>
      <c r="Q3" s="537"/>
      <c r="R3" s="172" t="s">
        <v>51</v>
      </c>
      <c r="S3" s="552" t="s">
        <v>42</v>
      </c>
      <c r="T3" s="552"/>
      <c r="U3" s="553"/>
      <c r="V3" s="467"/>
      <c r="W3" s="5" t="s">
        <v>55</v>
      </c>
      <c r="X3" s="4" t="s">
        <v>86</v>
      </c>
      <c r="Y3" s="527" t="s">
        <v>43</v>
      </c>
      <c r="Z3" s="527"/>
      <c r="AA3" s="527"/>
      <c r="AB3" s="527"/>
      <c r="AC3" s="4" t="s">
        <v>87</v>
      </c>
      <c r="AD3" s="527" t="s">
        <v>44</v>
      </c>
      <c r="AE3" s="527"/>
      <c r="AF3" s="527"/>
      <c r="AG3" s="4" t="s">
        <v>98</v>
      </c>
      <c r="AH3" s="557" t="s">
        <v>45</v>
      </c>
      <c r="AI3" s="558"/>
      <c r="AJ3" s="559"/>
      <c r="AK3" s="4" t="s">
        <v>88</v>
      </c>
      <c r="AL3" s="535" t="s">
        <v>46</v>
      </c>
      <c r="AM3" s="536"/>
      <c r="AN3" s="537"/>
      <c r="AO3" s="4" t="s">
        <v>89</v>
      </c>
      <c r="AP3" s="535" t="s">
        <v>47</v>
      </c>
      <c r="AQ3" s="536"/>
      <c r="AR3" s="536"/>
      <c r="AS3" s="537"/>
      <c r="AT3" s="4" t="s">
        <v>99</v>
      </c>
      <c r="AU3" s="554" t="s">
        <v>48</v>
      </c>
      <c r="AV3" s="555"/>
      <c r="AW3" s="556"/>
      <c r="AX3" s="4" t="s">
        <v>90</v>
      </c>
      <c r="AY3" s="5" t="s">
        <v>55</v>
      </c>
      <c r="AZ3" s="536" t="s">
        <v>49</v>
      </c>
      <c r="BA3" s="536"/>
      <c r="BB3" s="537"/>
      <c r="BC3" s="527" t="s">
        <v>50</v>
      </c>
      <c r="BD3" s="527"/>
      <c r="BE3" s="527"/>
      <c r="BF3" s="527"/>
      <c r="BG3" s="39"/>
      <c r="BH3" s="529" t="s">
        <v>61</v>
      </c>
    </row>
    <row r="4" spans="1:60">
      <c r="A4" s="516"/>
      <c r="B4" s="519"/>
      <c r="C4" s="522"/>
      <c r="D4" s="525"/>
      <c r="E4" s="550" t="s">
        <v>62</v>
      </c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4"/>
      <c r="BH4" s="530"/>
    </row>
    <row r="5" spans="1:60">
      <c r="A5" s="516"/>
      <c r="B5" s="519"/>
      <c r="C5" s="522"/>
      <c r="D5" s="525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2">
        <v>48</v>
      </c>
      <c r="S5" s="21">
        <v>48</v>
      </c>
      <c r="T5" s="21">
        <v>49</v>
      </c>
      <c r="U5" s="21">
        <v>50</v>
      </c>
      <c r="V5" s="21">
        <v>51</v>
      </c>
      <c r="W5" s="8"/>
      <c r="X5" s="21">
        <v>52</v>
      </c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8"/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530"/>
    </row>
    <row r="6" spans="1:60">
      <c r="A6" s="516"/>
      <c r="B6" s="519"/>
      <c r="C6" s="522"/>
      <c r="D6" s="525"/>
      <c r="E6" s="532" t="s">
        <v>63</v>
      </c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51"/>
      <c r="BH6" s="530"/>
    </row>
    <row r="7" spans="1:60" ht="13.5" thickBot="1">
      <c r="A7" s="517"/>
      <c r="B7" s="520"/>
      <c r="C7" s="523"/>
      <c r="D7" s="526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9">
        <v>14</v>
      </c>
      <c r="S7" s="147">
        <v>14</v>
      </c>
      <c r="T7" s="147">
        <v>15</v>
      </c>
      <c r="U7" s="148">
        <v>16</v>
      </c>
      <c r="V7" s="148">
        <v>17</v>
      </c>
      <c r="W7" s="40"/>
      <c r="X7" s="148">
        <v>18</v>
      </c>
      <c r="Y7" s="148">
        <v>19</v>
      </c>
      <c r="Z7" s="148">
        <v>20</v>
      </c>
      <c r="AA7" s="148">
        <v>21</v>
      </c>
      <c r="AB7" s="148">
        <v>22</v>
      </c>
      <c r="AC7" s="148">
        <v>23</v>
      </c>
      <c r="AD7" s="148">
        <v>24</v>
      </c>
      <c r="AE7" s="148">
        <v>25</v>
      </c>
      <c r="AF7" s="148">
        <v>26</v>
      </c>
      <c r="AG7" s="148">
        <v>27</v>
      </c>
      <c r="AH7" s="149">
        <v>28</v>
      </c>
      <c r="AI7" s="41">
        <v>29</v>
      </c>
      <c r="AJ7" s="9">
        <v>30</v>
      </c>
      <c r="AK7" s="148">
        <v>31</v>
      </c>
      <c r="AL7" s="148">
        <v>32</v>
      </c>
      <c r="AM7" s="148">
        <v>33</v>
      </c>
      <c r="AN7" s="148">
        <v>34</v>
      </c>
      <c r="AO7" s="148">
        <v>35</v>
      </c>
      <c r="AP7" s="148">
        <v>36</v>
      </c>
      <c r="AQ7" s="148">
        <v>37</v>
      </c>
      <c r="AR7" s="148">
        <v>38</v>
      </c>
      <c r="AS7" s="148">
        <v>39</v>
      </c>
      <c r="AT7" s="148">
        <v>40</v>
      </c>
      <c r="AU7" s="148">
        <v>41</v>
      </c>
      <c r="AV7" s="148">
        <v>42</v>
      </c>
      <c r="AW7" s="148">
        <v>43</v>
      </c>
      <c r="AX7" s="148">
        <v>44</v>
      </c>
      <c r="AY7" s="40"/>
      <c r="AZ7" s="148">
        <v>45</v>
      </c>
      <c r="BA7" s="148">
        <v>46</v>
      </c>
      <c r="BB7" s="148">
        <v>47</v>
      </c>
      <c r="BC7" s="148">
        <v>48</v>
      </c>
      <c r="BD7" s="148">
        <v>49</v>
      </c>
      <c r="BE7" s="148">
        <v>50</v>
      </c>
      <c r="BF7" s="148">
        <v>51</v>
      </c>
      <c r="BG7" s="148">
        <v>52</v>
      </c>
      <c r="BH7" s="531"/>
    </row>
    <row r="8" spans="1:60" ht="20.100000000000001" customHeight="1">
      <c r="A8" s="491" t="s">
        <v>74</v>
      </c>
      <c r="B8" s="544" t="s">
        <v>1</v>
      </c>
      <c r="C8" s="562" t="s">
        <v>64</v>
      </c>
      <c r="D8" s="212" t="s">
        <v>65</v>
      </c>
      <c r="E8" s="42">
        <f>SUM(E10,E12,E14)</f>
        <v>4</v>
      </c>
      <c r="F8" s="42">
        <f t="shared" ref="F8:W8" si="0">SUM(F10,F12,F14)</f>
        <v>4</v>
      </c>
      <c r="G8" s="42">
        <f t="shared" si="0"/>
        <v>4</v>
      </c>
      <c r="H8" s="42">
        <f t="shared" si="0"/>
        <v>4</v>
      </c>
      <c r="I8" s="42">
        <f t="shared" si="0"/>
        <v>4</v>
      </c>
      <c r="J8" s="42">
        <f t="shared" si="0"/>
        <v>4</v>
      </c>
      <c r="K8" s="42">
        <f t="shared" si="0"/>
        <v>4</v>
      </c>
      <c r="L8" s="42">
        <f t="shared" si="0"/>
        <v>4</v>
      </c>
      <c r="M8" s="42">
        <f t="shared" si="0"/>
        <v>4</v>
      </c>
      <c r="N8" s="42">
        <f t="shared" si="0"/>
        <v>4</v>
      </c>
      <c r="O8" s="42">
        <f t="shared" si="0"/>
        <v>4</v>
      </c>
      <c r="P8" s="42">
        <f t="shared" si="0"/>
        <v>4</v>
      </c>
      <c r="Q8" s="42">
        <f t="shared" si="0"/>
        <v>0</v>
      </c>
      <c r="R8" s="42"/>
      <c r="S8" s="42"/>
      <c r="T8" s="42"/>
      <c r="U8" s="42"/>
      <c r="V8" s="42"/>
      <c r="W8" s="42">
        <f t="shared" si="0"/>
        <v>48</v>
      </c>
      <c r="X8" s="213"/>
      <c r="Y8" s="213"/>
      <c r="Z8" s="42"/>
      <c r="AA8" s="42"/>
      <c r="AB8" s="42">
        <f>SUM(AB10,AB12,AB14)</f>
        <v>4</v>
      </c>
      <c r="AC8" s="42">
        <f t="shared" ref="AC8:AY8" si="1">SUM(AC10,AC12,AC14)</f>
        <v>8</v>
      </c>
      <c r="AD8" s="42">
        <f t="shared" si="1"/>
        <v>6</v>
      </c>
      <c r="AE8" s="42">
        <f t="shared" si="1"/>
        <v>8</v>
      </c>
      <c r="AF8" s="42">
        <f t="shared" si="1"/>
        <v>4</v>
      </c>
      <c r="AG8" s="42">
        <f t="shared" si="1"/>
        <v>8</v>
      </c>
      <c r="AH8" s="42">
        <f t="shared" si="1"/>
        <v>6</v>
      </c>
      <c r="AI8" s="42">
        <f t="shared" si="1"/>
        <v>8</v>
      </c>
      <c r="AJ8" s="42">
        <f t="shared" si="1"/>
        <v>6</v>
      </c>
      <c r="AK8" s="42">
        <f t="shared" si="1"/>
        <v>8</v>
      </c>
      <c r="AL8" s="42">
        <f t="shared" si="1"/>
        <v>4</v>
      </c>
      <c r="AM8" s="42">
        <f t="shared" si="1"/>
        <v>8</v>
      </c>
      <c r="AN8" s="42">
        <f t="shared" si="1"/>
        <v>6</v>
      </c>
      <c r="AO8" s="42">
        <f t="shared" si="1"/>
        <v>8</v>
      </c>
      <c r="AP8" s="42">
        <f t="shared" si="1"/>
        <v>2</v>
      </c>
      <c r="AQ8" s="42">
        <f t="shared" si="1"/>
        <v>6</v>
      </c>
      <c r="AR8" s="42">
        <f t="shared" si="1"/>
        <v>5</v>
      </c>
      <c r="AS8" s="42"/>
      <c r="AT8" s="42"/>
      <c r="AU8" s="42"/>
      <c r="AV8" s="42"/>
      <c r="AW8" s="42"/>
      <c r="AX8" s="42"/>
      <c r="AY8" s="42">
        <f t="shared" si="1"/>
        <v>105</v>
      </c>
      <c r="AZ8" s="213"/>
      <c r="BA8" s="213"/>
      <c r="BB8" s="213"/>
      <c r="BC8" s="213"/>
      <c r="BD8" s="213"/>
      <c r="BE8" s="213"/>
      <c r="BF8" s="213"/>
      <c r="BG8" s="214"/>
      <c r="BH8" s="215">
        <f>SUM(W8,AY8)</f>
        <v>153</v>
      </c>
    </row>
    <row r="9" spans="1:60" ht="20.100000000000001" customHeight="1" thickBot="1">
      <c r="A9" s="492"/>
      <c r="B9" s="510"/>
      <c r="C9" s="563"/>
      <c r="D9" s="337" t="s">
        <v>66</v>
      </c>
      <c r="E9" s="287">
        <f>SUM(E11,E13,E15)</f>
        <v>0</v>
      </c>
      <c r="F9" s="287">
        <f t="shared" ref="F9:W9" si="2">SUM(F11,F13,F15)</f>
        <v>0</v>
      </c>
      <c r="G9" s="287">
        <f t="shared" si="2"/>
        <v>0</v>
      </c>
      <c r="H9" s="287">
        <f t="shared" si="2"/>
        <v>0</v>
      </c>
      <c r="I9" s="287">
        <f t="shared" si="2"/>
        <v>0</v>
      </c>
      <c r="J9" s="287">
        <f t="shared" si="2"/>
        <v>0</v>
      </c>
      <c r="K9" s="287">
        <f t="shared" si="2"/>
        <v>0</v>
      </c>
      <c r="L9" s="287">
        <f t="shared" si="2"/>
        <v>0</v>
      </c>
      <c r="M9" s="287">
        <f t="shared" si="2"/>
        <v>0</v>
      </c>
      <c r="N9" s="287">
        <f t="shared" si="2"/>
        <v>0</v>
      </c>
      <c r="O9" s="287">
        <f t="shared" si="2"/>
        <v>0</v>
      </c>
      <c r="P9" s="287">
        <f t="shared" si="2"/>
        <v>0</v>
      </c>
      <c r="Q9" s="287">
        <f t="shared" si="2"/>
        <v>0</v>
      </c>
      <c r="R9" s="287"/>
      <c r="S9" s="287"/>
      <c r="T9" s="287"/>
      <c r="U9" s="287"/>
      <c r="V9" s="287"/>
      <c r="W9" s="287">
        <f t="shared" si="2"/>
        <v>0</v>
      </c>
      <c r="X9" s="352"/>
      <c r="Y9" s="352"/>
      <c r="Z9" s="287"/>
      <c r="AA9" s="287"/>
      <c r="AB9" s="287">
        <f>SUM(AB11,AB13,AB15)</f>
        <v>0</v>
      </c>
      <c r="AC9" s="287">
        <f t="shared" ref="AC9:AY9" si="3">SUM(AC11,AC13,AC15)</f>
        <v>0</v>
      </c>
      <c r="AD9" s="287">
        <f t="shared" si="3"/>
        <v>0</v>
      </c>
      <c r="AE9" s="287">
        <f t="shared" si="3"/>
        <v>0</v>
      </c>
      <c r="AF9" s="287">
        <f t="shared" si="3"/>
        <v>0</v>
      </c>
      <c r="AG9" s="287">
        <f t="shared" si="3"/>
        <v>0</v>
      </c>
      <c r="AH9" s="287">
        <f t="shared" si="3"/>
        <v>0</v>
      </c>
      <c r="AI9" s="287">
        <f t="shared" si="3"/>
        <v>0</v>
      </c>
      <c r="AJ9" s="287">
        <f t="shared" si="3"/>
        <v>0</v>
      </c>
      <c r="AK9" s="287">
        <f t="shared" si="3"/>
        <v>0</v>
      </c>
      <c r="AL9" s="287">
        <f t="shared" si="3"/>
        <v>0</v>
      </c>
      <c r="AM9" s="287">
        <f t="shared" si="3"/>
        <v>0</v>
      </c>
      <c r="AN9" s="287">
        <f t="shared" si="3"/>
        <v>0</v>
      </c>
      <c r="AO9" s="287">
        <f t="shared" si="3"/>
        <v>0</v>
      </c>
      <c r="AP9" s="287">
        <f t="shared" si="3"/>
        <v>0</v>
      </c>
      <c r="AQ9" s="287">
        <f t="shared" si="3"/>
        <v>0</v>
      </c>
      <c r="AR9" s="287">
        <f t="shared" si="3"/>
        <v>3</v>
      </c>
      <c r="AS9" s="287"/>
      <c r="AT9" s="287"/>
      <c r="AU9" s="287"/>
      <c r="AV9" s="287"/>
      <c r="AW9" s="287"/>
      <c r="AX9" s="287"/>
      <c r="AY9" s="287">
        <f t="shared" si="3"/>
        <v>3</v>
      </c>
      <c r="AZ9" s="352"/>
      <c r="BA9" s="352"/>
      <c r="BB9" s="352"/>
      <c r="BC9" s="352"/>
      <c r="BD9" s="352"/>
      <c r="BE9" s="352"/>
      <c r="BF9" s="352"/>
      <c r="BG9" s="353"/>
      <c r="BH9" s="217">
        <f>SUM(W9,AY9)</f>
        <v>3</v>
      </c>
    </row>
    <row r="10" spans="1:60" ht="12.75" customHeight="1">
      <c r="A10" s="492"/>
      <c r="B10" s="564" t="s">
        <v>107</v>
      </c>
      <c r="C10" s="566" t="s">
        <v>108</v>
      </c>
      <c r="D10" s="188" t="s">
        <v>65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329"/>
      <c r="T10" s="329"/>
      <c r="U10" s="329"/>
      <c r="V10" s="329"/>
      <c r="W10" s="330"/>
      <c r="X10" s="331"/>
      <c r="Y10" s="331"/>
      <c r="Z10" s="329"/>
      <c r="AA10" s="329"/>
      <c r="AB10" s="332">
        <v>2</v>
      </c>
      <c r="AC10" s="332">
        <v>4</v>
      </c>
      <c r="AD10" s="332">
        <v>2</v>
      </c>
      <c r="AE10" s="332">
        <v>4</v>
      </c>
      <c r="AF10" s="332">
        <v>2</v>
      </c>
      <c r="AG10" s="332">
        <v>4</v>
      </c>
      <c r="AH10" s="332">
        <v>2</v>
      </c>
      <c r="AI10" s="332">
        <v>4</v>
      </c>
      <c r="AJ10" s="332">
        <v>2</v>
      </c>
      <c r="AK10" s="332">
        <v>4</v>
      </c>
      <c r="AL10" s="332">
        <v>2</v>
      </c>
      <c r="AM10" s="332">
        <v>4</v>
      </c>
      <c r="AN10" s="332">
        <v>2</v>
      </c>
      <c r="AO10" s="332">
        <v>4</v>
      </c>
      <c r="AP10" s="332">
        <v>2</v>
      </c>
      <c r="AQ10" s="332">
        <v>2</v>
      </c>
      <c r="AR10" s="332">
        <v>2</v>
      </c>
      <c r="AS10" s="155"/>
      <c r="AT10" s="155"/>
      <c r="AU10" s="382"/>
      <c r="AV10" s="333"/>
      <c r="AW10" s="333"/>
      <c r="AX10" s="469" t="s">
        <v>34</v>
      </c>
      <c r="AY10" s="114">
        <f>SUM(AB10:AR10)</f>
        <v>48</v>
      </c>
      <c r="AZ10" s="334"/>
      <c r="BA10" s="334"/>
      <c r="BB10" s="334"/>
      <c r="BC10" s="334"/>
      <c r="BD10" s="334"/>
      <c r="BE10" s="334"/>
      <c r="BF10" s="334"/>
      <c r="BG10" s="335"/>
      <c r="BH10" s="336">
        <f>SUM(W10,AY10)</f>
        <v>48</v>
      </c>
    </row>
    <row r="11" spans="1:60" ht="12.75" customHeight="1">
      <c r="A11" s="492"/>
      <c r="B11" s="565"/>
      <c r="C11" s="567"/>
      <c r="D11" s="13" t="s">
        <v>66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22"/>
      <c r="S11" s="323"/>
      <c r="T11" s="323"/>
      <c r="U11" s="323"/>
      <c r="V11" s="323"/>
      <c r="W11" s="321"/>
      <c r="X11" s="324"/>
      <c r="Y11" s="324"/>
      <c r="Z11" s="323"/>
      <c r="AA11" s="323"/>
      <c r="AB11" s="325">
        <v>0</v>
      </c>
      <c r="AC11" s="325">
        <v>0</v>
      </c>
      <c r="AD11" s="325">
        <v>0</v>
      </c>
      <c r="AE11" s="325">
        <v>0</v>
      </c>
      <c r="AF11" s="325">
        <v>0</v>
      </c>
      <c r="AG11" s="325">
        <v>0</v>
      </c>
      <c r="AH11" s="325">
        <v>0</v>
      </c>
      <c r="AI11" s="325">
        <v>0</v>
      </c>
      <c r="AJ11" s="325">
        <v>0</v>
      </c>
      <c r="AK11" s="325">
        <v>0</v>
      </c>
      <c r="AL11" s="325">
        <v>0</v>
      </c>
      <c r="AM11" s="325">
        <v>0</v>
      </c>
      <c r="AN11" s="325">
        <v>0</v>
      </c>
      <c r="AO11" s="325">
        <v>0</v>
      </c>
      <c r="AP11" s="325">
        <v>0</v>
      </c>
      <c r="AQ11" s="325">
        <v>0</v>
      </c>
      <c r="AR11" s="325">
        <v>2</v>
      </c>
      <c r="AS11" s="155"/>
      <c r="AT11" s="155"/>
      <c r="AU11" s="382"/>
      <c r="AV11" s="326"/>
      <c r="AW11" s="326"/>
      <c r="AX11" s="314"/>
      <c r="AY11" s="228">
        <f>SUM(AB11:AR11)</f>
        <v>2</v>
      </c>
      <c r="AZ11" s="319"/>
      <c r="BA11" s="319"/>
      <c r="BB11" s="319"/>
      <c r="BC11" s="319"/>
      <c r="BD11" s="319"/>
      <c r="BE11" s="319"/>
      <c r="BF11" s="319"/>
      <c r="BG11" s="320"/>
      <c r="BH11" s="100">
        <f>SUM(W11,AY11)</f>
        <v>2</v>
      </c>
    </row>
    <row r="12" spans="1:60">
      <c r="A12" s="492"/>
      <c r="B12" s="498" t="s">
        <v>4</v>
      </c>
      <c r="C12" s="560" t="s">
        <v>130</v>
      </c>
      <c r="D12" s="10" t="s">
        <v>65</v>
      </c>
      <c r="E12" s="46">
        <v>2</v>
      </c>
      <c r="F12" s="46">
        <v>2</v>
      </c>
      <c r="G12" s="46">
        <v>2</v>
      </c>
      <c r="H12" s="46">
        <v>2</v>
      </c>
      <c r="I12" s="46">
        <v>2</v>
      </c>
      <c r="J12" s="46">
        <v>2</v>
      </c>
      <c r="K12" s="46">
        <v>2</v>
      </c>
      <c r="L12" s="46">
        <v>2</v>
      </c>
      <c r="M12" s="46">
        <v>2</v>
      </c>
      <c r="N12" s="46">
        <v>2</v>
      </c>
      <c r="O12" s="46">
        <v>2</v>
      </c>
      <c r="P12" s="46">
        <v>2</v>
      </c>
      <c r="Q12" s="46">
        <v>0</v>
      </c>
      <c r="R12" s="64" t="s">
        <v>172</v>
      </c>
      <c r="S12" s="102"/>
      <c r="T12" s="102"/>
      <c r="U12" s="103"/>
      <c r="V12" s="103"/>
      <c r="W12" s="49">
        <f t="shared" ref="W12:W21" si="4">SUM(E12:U12)</f>
        <v>24</v>
      </c>
      <c r="X12" s="14"/>
      <c r="Y12" s="14"/>
      <c r="Z12" s="102"/>
      <c r="AA12" s="103"/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47">
        <v>2</v>
      </c>
      <c r="AH12" s="47">
        <v>2</v>
      </c>
      <c r="AI12" s="47">
        <v>2</v>
      </c>
      <c r="AJ12" s="47">
        <v>2</v>
      </c>
      <c r="AK12" s="47">
        <v>2</v>
      </c>
      <c r="AL12" s="47">
        <v>2</v>
      </c>
      <c r="AM12" s="47">
        <v>2</v>
      </c>
      <c r="AN12" s="47">
        <v>2</v>
      </c>
      <c r="AO12" s="47">
        <v>2</v>
      </c>
      <c r="AP12" s="47">
        <v>0</v>
      </c>
      <c r="AQ12" s="47">
        <v>2</v>
      </c>
      <c r="AR12" s="47">
        <v>1</v>
      </c>
      <c r="AS12" s="155"/>
      <c r="AT12" s="155"/>
      <c r="AU12" s="382"/>
      <c r="AV12" s="155"/>
      <c r="AW12" s="155"/>
      <c r="AX12" s="48" t="s">
        <v>172</v>
      </c>
      <c r="AY12" s="114">
        <f>SUM(Z12:AV12,AW12:AX12)</f>
        <v>31</v>
      </c>
      <c r="AZ12" s="12"/>
      <c r="BA12" s="12"/>
      <c r="BB12" s="12"/>
      <c r="BC12" s="12"/>
      <c r="BD12" s="12"/>
      <c r="BE12" s="12"/>
      <c r="BF12" s="12"/>
      <c r="BG12" s="107"/>
      <c r="BH12" s="99">
        <f t="shared" ref="BH12:BH21" si="5">SUM(W12,AY12)</f>
        <v>55</v>
      </c>
    </row>
    <row r="13" spans="1:60">
      <c r="A13" s="492"/>
      <c r="B13" s="489"/>
      <c r="C13" s="561"/>
      <c r="D13" s="13" t="s">
        <v>66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64"/>
      <c r="S13" s="102"/>
      <c r="T13" s="102"/>
      <c r="U13" s="103"/>
      <c r="V13" s="103"/>
      <c r="W13" s="52">
        <f t="shared" si="4"/>
        <v>0</v>
      </c>
      <c r="X13" s="14"/>
      <c r="Y13" s="14"/>
      <c r="Z13" s="102"/>
      <c r="AA13" s="103"/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1">
        <v>1</v>
      </c>
      <c r="AS13" s="155"/>
      <c r="AT13" s="155"/>
      <c r="AU13" s="382"/>
      <c r="AV13" s="155"/>
      <c r="AW13" s="155"/>
      <c r="AX13" s="48"/>
      <c r="AY13" s="52">
        <f>SUM(Z13:AV13,AW13:AX13)</f>
        <v>1</v>
      </c>
      <c r="AZ13" s="12"/>
      <c r="BA13" s="12"/>
      <c r="BB13" s="12"/>
      <c r="BC13" s="12"/>
      <c r="BD13" s="12"/>
      <c r="BE13" s="12"/>
      <c r="BF13" s="12"/>
      <c r="BG13" s="107"/>
      <c r="BH13" s="100">
        <f t="shared" si="5"/>
        <v>1</v>
      </c>
    </row>
    <row r="14" spans="1:60">
      <c r="A14" s="492"/>
      <c r="B14" s="498" t="s">
        <v>5</v>
      </c>
      <c r="C14" s="547" t="s">
        <v>6</v>
      </c>
      <c r="D14" s="10" t="s">
        <v>65</v>
      </c>
      <c r="E14" s="46">
        <v>2</v>
      </c>
      <c r="F14" s="46">
        <v>2</v>
      </c>
      <c r="G14" s="46">
        <v>2</v>
      </c>
      <c r="H14" s="46">
        <v>2</v>
      </c>
      <c r="I14" s="46">
        <v>2</v>
      </c>
      <c r="J14" s="46">
        <v>2</v>
      </c>
      <c r="K14" s="46">
        <v>2</v>
      </c>
      <c r="L14" s="46">
        <v>2</v>
      </c>
      <c r="M14" s="46">
        <v>2</v>
      </c>
      <c r="N14" s="46">
        <v>2</v>
      </c>
      <c r="O14" s="46">
        <v>2</v>
      </c>
      <c r="P14" s="46">
        <v>2</v>
      </c>
      <c r="Q14" s="46">
        <v>0</v>
      </c>
      <c r="R14" s="48" t="s">
        <v>173</v>
      </c>
      <c r="S14" s="102"/>
      <c r="T14" s="102"/>
      <c r="U14" s="103"/>
      <c r="V14" s="103"/>
      <c r="W14" s="49">
        <f t="shared" si="4"/>
        <v>24</v>
      </c>
      <c r="X14" s="14"/>
      <c r="Y14" s="14"/>
      <c r="Z14" s="102"/>
      <c r="AA14" s="103"/>
      <c r="AB14" s="46">
        <v>0</v>
      </c>
      <c r="AC14" s="46">
        <v>2</v>
      </c>
      <c r="AD14" s="46">
        <v>2</v>
      </c>
      <c r="AE14" s="46">
        <v>2</v>
      </c>
      <c r="AF14" s="46">
        <v>0</v>
      </c>
      <c r="AG14" s="46">
        <v>2</v>
      </c>
      <c r="AH14" s="47">
        <v>2</v>
      </c>
      <c r="AI14" s="47">
        <v>2</v>
      </c>
      <c r="AJ14" s="47">
        <v>2</v>
      </c>
      <c r="AK14" s="47">
        <v>2</v>
      </c>
      <c r="AL14" s="47">
        <v>0</v>
      </c>
      <c r="AM14" s="47">
        <v>2</v>
      </c>
      <c r="AN14" s="47">
        <v>2</v>
      </c>
      <c r="AO14" s="47">
        <v>2</v>
      </c>
      <c r="AP14" s="47">
        <v>0</v>
      </c>
      <c r="AQ14" s="47">
        <v>2</v>
      </c>
      <c r="AR14" s="47">
        <v>2</v>
      </c>
      <c r="AS14" s="155"/>
      <c r="AT14" s="155"/>
      <c r="AU14" s="382"/>
      <c r="AV14" s="155"/>
      <c r="AW14" s="155"/>
      <c r="AX14" s="48" t="s">
        <v>34</v>
      </c>
      <c r="AY14" s="114">
        <f>SUM(Z14:AV14,AW14:AX14)</f>
        <v>26</v>
      </c>
      <c r="AZ14" s="12"/>
      <c r="BA14" s="12"/>
      <c r="BB14" s="12"/>
      <c r="BC14" s="12"/>
      <c r="BD14" s="12"/>
      <c r="BE14" s="12"/>
      <c r="BF14" s="12"/>
      <c r="BG14" s="107"/>
      <c r="BH14" s="99">
        <f t="shared" si="5"/>
        <v>50</v>
      </c>
    </row>
    <row r="15" spans="1:60" ht="13.5" thickBot="1">
      <c r="A15" s="492"/>
      <c r="B15" s="514"/>
      <c r="C15" s="548"/>
      <c r="D15" s="54" t="s">
        <v>66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216"/>
      <c r="S15" s="111"/>
      <c r="T15" s="111"/>
      <c r="U15" s="112"/>
      <c r="V15" s="112"/>
      <c r="W15" s="57">
        <f t="shared" si="4"/>
        <v>0</v>
      </c>
      <c r="X15" s="113"/>
      <c r="Y15" s="113"/>
      <c r="Z15" s="111"/>
      <c r="AA15" s="112"/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155"/>
      <c r="AT15" s="155"/>
      <c r="AU15" s="382"/>
      <c r="AV15" s="160"/>
      <c r="AW15" s="160"/>
      <c r="AX15" s="59"/>
      <c r="AY15" s="57">
        <f>SUM(Z15:AV15,AW15:AX15)</f>
        <v>0</v>
      </c>
      <c r="AZ15" s="109"/>
      <c r="BA15" s="109"/>
      <c r="BB15" s="109"/>
      <c r="BC15" s="109"/>
      <c r="BD15" s="109"/>
      <c r="BE15" s="109"/>
      <c r="BF15" s="109"/>
      <c r="BG15" s="110"/>
      <c r="BH15" s="217">
        <f t="shared" si="5"/>
        <v>0</v>
      </c>
    </row>
    <row r="16" spans="1:60" ht="12.75" customHeight="1">
      <c r="A16" s="492"/>
      <c r="B16" s="544" t="s">
        <v>127</v>
      </c>
      <c r="C16" s="502" t="s">
        <v>128</v>
      </c>
      <c r="D16" s="345" t="s">
        <v>65</v>
      </c>
      <c r="E16" s="68">
        <f>SUM(E18,E20)</f>
        <v>2</v>
      </c>
      <c r="F16" s="68">
        <f t="shared" ref="F16:W16" si="6">SUM(F18,F20)</f>
        <v>2</v>
      </c>
      <c r="G16" s="68">
        <f t="shared" si="6"/>
        <v>2</v>
      </c>
      <c r="H16" s="68">
        <f t="shared" si="6"/>
        <v>4</v>
      </c>
      <c r="I16" s="68">
        <f t="shared" si="6"/>
        <v>2</v>
      </c>
      <c r="J16" s="68">
        <f t="shared" si="6"/>
        <v>4</v>
      </c>
      <c r="K16" s="68">
        <f t="shared" si="6"/>
        <v>2</v>
      </c>
      <c r="L16" s="68">
        <f t="shared" si="6"/>
        <v>4</v>
      </c>
      <c r="M16" s="68">
        <f t="shared" si="6"/>
        <v>2</v>
      </c>
      <c r="N16" s="68">
        <f t="shared" si="6"/>
        <v>2</v>
      </c>
      <c r="O16" s="68">
        <f t="shared" si="6"/>
        <v>2</v>
      </c>
      <c r="P16" s="68">
        <f t="shared" si="6"/>
        <v>4</v>
      </c>
      <c r="Q16" s="68">
        <f t="shared" si="6"/>
        <v>2</v>
      </c>
      <c r="R16" s="68"/>
      <c r="S16" s="68"/>
      <c r="T16" s="68"/>
      <c r="U16" s="68"/>
      <c r="V16" s="68"/>
      <c r="W16" s="68">
        <f t="shared" si="6"/>
        <v>34</v>
      </c>
      <c r="X16" s="213"/>
      <c r="Y16" s="213"/>
      <c r="Z16" s="42"/>
      <c r="AA16" s="42"/>
      <c r="AB16" s="42">
        <f>SUM(AB18,AB20)</f>
        <v>4</v>
      </c>
      <c r="AC16" s="42">
        <f t="shared" ref="AC16:AY16" si="7">SUM(AC18,AC20)</f>
        <v>4</v>
      </c>
      <c r="AD16" s="42">
        <f t="shared" si="7"/>
        <v>4</v>
      </c>
      <c r="AE16" s="42">
        <f t="shared" si="7"/>
        <v>4</v>
      </c>
      <c r="AF16" s="42">
        <f t="shared" si="7"/>
        <v>4</v>
      </c>
      <c r="AG16" s="42">
        <f t="shared" si="7"/>
        <v>4</v>
      </c>
      <c r="AH16" s="42">
        <f t="shared" si="7"/>
        <v>4</v>
      </c>
      <c r="AI16" s="42">
        <f t="shared" si="7"/>
        <v>4</v>
      </c>
      <c r="AJ16" s="42">
        <f t="shared" si="7"/>
        <v>4</v>
      </c>
      <c r="AK16" s="42">
        <f t="shared" si="7"/>
        <v>4</v>
      </c>
      <c r="AL16" s="42">
        <f t="shared" si="7"/>
        <v>2</v>
      </c>
      <c r="AM16" s="42">
        <f t="shared" si="7"/>
        <v>4</v>
      </c>
      <c r="AN16" s="42">
        <f t="shared" si="7"/>
        <v>4</v>
      </c>
      <c r="AO16" s="42">
        <f t="shared" si="7"/>
        <v>4</v>
      </c>
      <c r="AP16" s="42">
        <f t="shared" si="7"/>
        <v>4</v>
      </c>
      <c r="AQ16" s="42">
        <f t="shared" si="7"/>
        <v>4</v>
      </c>
      <c r="AR16" s="42">
        <f t="shared" si="7"/>
        <v>2</v>
      </c>
      <c r="AS16" s="42"/>
      <c r="AT16" s="42"/>
      <c r="AU16" s="42"/>
      <c r="AV16" s="42"/>
      <c r="AW16" s="42"/>
      <c r="AX16" s="42"/>
      <c r="AY16" s="42">
        <f t="shared" si="7"/>
        <v>64</v>
      </c>
      <c r="AZ16" s="213"/>
      <c r="BA16" s="213"/>
      <c r="BB16" s="213"/>
      <c r="BC16" s="213"/>
      <c r="BD16" s="213"/>
      <c r="BE16" s="213"/>
      <c r="BF16" s="213"/>
      <c r="BG16" s="214"/>
      <c r="BH16" s="215">
        <f t="shared" si="5"/>
        <v>98</v>
      </c>
    </row>
    <row r="17" spans="1:60" ht="13.5" thickBot="1">
      <c r="A17" s="492"/>
      <c r="B17" s="510"/>
      <c r="C17" s="503"/>
      <c r="D17" s="346" t="s">
        <v>66</v>
      </c>
      <c r="E17" s="290">
        <f>SUM(E19,E21)</f>
        <v>0</v>
      </c>
      <c r="F17" s="290">
        <f t="shared" ref="F17:W17" si="8">SUM(F19,F21)</f>
        <v>0</v>
      </c>
      <c r="G17" s="290">
        <f t="shared" si="8"/>
        <v>0</v>
      </c>
      <c r="H17" s="290">
        <f t="shared" si="8"/>
        <v>0</v>
      </c>
      <c r="I17" s="290">
        <f t="shared" si="8"/>
        <v>0</v>
      </c>
      <c r="J17" s="290">
        <f t="shared" si="8"/>
        <v>0</v>
      </c>
      <c r="K17" s="290">
        <f t="shared" si="8"/>
        <v>0</v>
      </c>
      <c r="L17" s="290">
        <f t="shared" si="8"/>
        <v>0</v>
      </c>
      <c r="M17" s="290">
        <f t="shared" si="8"/>
        <v>0</v>
      </c>
      <c r="N17" s="290">
        <f t="shared" si="8"/>
        <v>0</v>
      </c>
      <c r="O17" s="290">
        <f t="shared" si="8"/>
        <v>0</v>
      </c>
      <c r="P17" s="290">
        <f t="shared" si="8"/>
        <v>0</v>
      </c>
      <c r="Q17" s="290">
        <f t="shared" si="8"/>
        <v>0</v>
      </c>
      <c r="R17" s="290"/>
      <c r="S17" s="290"/>
      <c r="T17" s="290"/>
      <c r="U17" s="290"/>
      <c r="V17" s="290"/>
      <c r="W17" s="290">
        <f t="shared" si="8"/>
        <v>0</v>
      </c>
      <c r="X17" s="352"/>
      <c r="Y17" s="352"/>
      <c r="Z17" s="287"/>
      <c r="AA17" s="287"/>
      <c r="AB17" s="287">
        <f>SUM(AB19,AB21)</f>
        <v>0</v>
      </c>
      <c r="AC17" s="287">
        <f t="shared" ref="AC17:AY17" si="9">SUM(AC19,AC21)</f>
        <v>0</v>
      </c>
      <c r="AD17" s="287">
        <f t="shared" si="9"/>
        <v>0</v>
      </c>
      <c r="AE17" s="287">
        <f t="shared" si="9"/>
        <v>0</v>
      </c>
      <c r="AF17" s="287">
        <f t="shared" si="9"/>
        <v>0</v>
      </c>
      <c r="AG17" s="287">
        <f t="shared" si="9"/>
        <v>0</v>
      </c>
      <c r="AH17" s="287">
        <f t="shared" si="9"/>
        <v>0</v>
      </c>
      <c r="AI17" s="287">
        <f t="shared" si="9"/>
        <v>0</v>
      </c>
      <c r="AJ17" s="287">
        <f t="shared" si="9"/>
        <v>0</v>
      </c>
      <c r="AK17" s="287">
        <f t="shared" si="9"/>
        <v>0</v>
      </c>
      <c r="AL17" s="287">
        <f t="shared" si="9"/>
        <v>0</v>
      </c>
      <c r="AM17" s="287">
        <f t="shared" si="9"/>
        <v>0</v>
      </c>
      <c r="AN17" s="287">
        <f t="shared" si="9"/>
        <v>0</v>
      </c>
      <c r="AO17" s="287">
        <f t="shared" si="9"/>
        <v>0</v>
      </c>
      <c r="AP17" s="287">
        <f t="shared" si="9"/>
        <v>0</v>
      </c>
      <c r="AQ17" s="287">
        <f t="shared" si="9"/>
        <v>0</v>
      </c>
      <c r="AR17" s="287">
        <f t="shared" si="9"/>
        <v>2</v>
      </c>
      <c r="AS17" s="287"/>
      <c r="AT17" s="287"/>
      <c r="AU17" s="287"/>
      <c r="AV17" s="287"/>
      <c r="AW17" s="287"/>
      <c r="AX17" s="287"/>
      <c r="AY17" s="287">
        <f t="shared" si="9"/>
        <v>2</v>
      </c>
      <c r="AZ17" s="352"/>
      <c r="BA17" s="352"/>
      <c r="BB17" s="352"/>
      <c r="BC17" s="352"/>
      <c r="BD17" s="352"/>
      <c r="BE17" s="352"/>
      <c r="BF17" s="352"/>
      <c r="BG17" s="353"/>
      <c r="BH17" s="217">
        <f t="shared" si="5"/>
        <v>2</v>
      </c>
    </row>
    <row r="18" spans="1:60" ht="18.75" customHeight="1">
      <c r="A18" s="492"/>
      <c r="B18" s="504" t="s">
        <v>142</v>
      </c>
      <c r="C18" s="571" t="s">
        <v>143</v>
      </c>
      <c r="D18" s="188" t="s">
        <v>65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61"/>
      <c r="S18" s="338"/>
      <c r="T18" s="338"/>
      <c r="U18" s="339"/>
      <c r="V18" s="339"/>
      <c r="W18" s="114">
        <f t="shared" si="4"/>
        <v>0</v>
      </c>
      <c r="X18" s="340"/>
      <c r="Y18" s="340"/>
      <c r="Z18" s="338"/>
      <c r="AA18" s="339"/>
      <c r="AB18" s="341">
        <v>2</v>
      </c>
      <c r="AC18" s="341">
        <v>2</v>
      </c>
      <c r="AD18" s="341">
        <v>2</v>
      </c>
      <c r="AE18" s="341">
        <v>2</v>
      </c>
      <c r="AF18" s="341">
        <v>2</v>
      </c>
      <c r="AG18" s="341">
        <v>2</v>
      </c>
      <c r="AH18" s="341">
        <v>2</v>
      </c>
      <c r="AI18" s="341">
        <v>2</v>
      </c>
      <c r="AJ18" s="341">
        <v>2</v>
      </c>
      <c r="AK18" s="341">
        <v>2</v>
      </c>
      <c r="AL18" s="341">
        <v>0</v>
      </c>
      <c r="AM18" s="189">
        <v>2</v>
      </c>
      <c r="AN18" s="189">
        <v>2</v>
      </c>
      <c r="AO18" s="189">
        <v>2</v>
      </c>
      <c r="AP18" s="189">
        <v>2</v>
      </c>
      <c r="AQ18" s="189">
        <v>2</v>
      </c>
      <c r="AR18" s="189">
        <v>0</v>
      </c>
      <c r="AS18" s="155"/>
      <c r="AT18" s="155"/>
      <c r="AU18" s="155"/>
      <c r="AV18" s="342"/>
      <c r="AW18" s="342"/>
      <c r="AX18" s="61" t="s">
        <v>34</v>
      </c>
      <c r="AY18" s="114">
        <f>SUM(Z18:AV18,AW18:AX18)</f>
        <v>30</v>
      </c>
      <c r="AZ18" s="343"/>
      <c r="BA18" s="343"/>
      <c r="BB18" s="343"/>
      <c r="BC18" s="343"/>
      <c r="BD18" s="343"/>
      <c r="BE18" s="343"/>
      <c r="BF18" s="343"/>
      <c r="BG18" s="344"/>
      <c r="BH18" s="336">
        <f t="shared" si="5"/>
        <v>30</v>
      </c>
    </row>
    <row r="19" spans="1:60" ht="17.25" customHeight="1">
      <c r="A19" s="492"/>
      <c r="B19" s="489"/>
      <c r="C19" s="561"/>
      <c r="D19" s="13" t="s">
        <v>66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48"/>
      <c r="S19" s="102"/>
      <c r="T19" s="102"/>
      <c r="U19" s="103"/>
      <c r="V19" s="103"/>
      <c r="W19" s="52">
        <f t="shared" si="4"/>
        <v>0</v>
      </c>
      <c r="X19" s="14"/>
      <c r="Y19" s="14"/>
      <c r="Z19" s="102"/>
      <c r="AA19" s="103"/>
      <c r="AB19" s="211">
        <v>0</v>
      </c>
      <c r="AC19" s="211">
        <v>0</v>
      </c>
      <c r="AD19" s="211">
        <v>0</v>
      </c>
      <c r="AE19" s="211">
        <v>0</v>
      </c>
      <c r="AF19" s="211">
        <v>0</v>
      </c>
      <c r="AG19" s="211">
        <v>0</v>
      </c>
      <c r="AH19" s="211">
        <v>0</v>
      </c>
      <c r="AI19" s="211">
        <v>0</v>
      </c>
      <c r="AJ19" s="211">
        <v>0</v>
      </c>
      <c r="AK19" s="211">
        <v>0</v>
      </c>
      <c r="AL19" s="211">
        <v>0</v>
      </c>
      <c r="AM19" s="211">
        <v>0</v>
      </c>
      <c r="AN19" s="211">
        <v>0</v>
      </c>
      <c r="AO19" s="211">
        <v>0</v>
      </c>
      <c r="AP19" s="211">
        <v>0</v>
      </c>
      <c r="AQ19" s="211">
        <v>0</v>
      </c>
      <c r="AR19" s="211">
        <v>2</v>
      </c>
      <c r="AS19" s="155"/>
      <c r="AT19" s="155"/>
      <c r="AU19" s="155"/>
      <c r="AV19" s="155"/>
      <c r="AW19" s="155"/>
      <c r="AX19" s="48"/>
      <c r="AY19" s="52">
        <f>SUM(Z19:AV19,AW19:AX19)</f>
        <v>2</v>
      </c>
      <c r="AZ19" s="12"/>
      <c r="BA19" s="12"/>
      <c r="BB19" s="12"/>
      <c r="BC19" s="12"/>
      <c r="BD19" s="12"/>
      <c r="BE19" s="12"/>
      <c r="BF19" s="12"/>
      <c r="BG19" s="107"/>
      <c r="BH19" s="100">
        <f t="shared" si="5"/>
        <v>2</v>
      </c>
    </row>
    <row r="20" spans="1:60" ht="15.75" customHeight="1">
      <c r="A20" s="492"/>
      <c r="B20" s="498" t="s">
        <v>19</v>
      </c>
      <c r="C20" s="560" t="s">
        <v>20</v>
      </c>
      <c r="D20" s="10" t="s">
        <v>65</v>
      </c>
      <c r="E20" s="46">
        <v>2</v>
      </c>
      <c r="F20" s="46">
        <v>2</v>
      </c>
      <c r="G20" s="46">
        <v>2</v>
      </c>
      <c r="H20" s="46">
        <v>4</v>
      </c>
      <c r="I20" s="46">
        <v>2</v>
      </c>
      <c r="J20" s="46">
        <v>4</v>
      </c>
      <c r="K20" s="46">
        <v>2</v>
      </c>
      <c r="L20" s="46">
        <v>4</v>
      </c>
      <c r="M20" s="46">
        <v>2</v>
      </c>
      <c r="N20" s="46">
        <v>2</v>
      </c>
      <c r="O20" s="46">
        <v>2</v>
      </c>
      <c r="P20" s="46">
        <v>4</v>
      </c>
      <c r="Q20" s="46">
        <v>2</v>
      </c>
      <c r="R20" s="48" t="s">
        <v>172</v>
      </c>
      <c r="S20" s="102"/>
      <c r="T20" s="102"/>
      <c r="U20" s="103"/>
      <c r="V20" s="103"/>
      <c r="W20" s="49">
        <f t="shared" si="4"/>
        <v>34</v>
      </c>
      <c r="X20" s="14"/>
      <c r="Y20" s="14"/>
      <c r="Z20" s="102"/>
      <c r="AA20" s="103"/>
      <c r="AB20" s="154">
        <v>2</v>
      </c>
      <c r="AC20" s="154">
        <v>2</v>
      </c>
      <c r="AD20" s="154">
        <v>2</v>
      </c>
      <c r="AE20" s="154">
        <v>2</v>
      </c>
      <c r="AF20" s="154">
        <v>2</v>
      </c>
      <c r="AG20" s="154">
        <v>2</v>
      </c>
      <c r="AH20" s="154">
        <v>2</v>
      </c>
      <c r="AI20" s="154">
        <v>2</v>
      </c>
      <c r="AJ20" s="154">
        <v>2</v>
      </c>
      <c r="AK20" s="154">
        <v>2</v>
      </c>
      <c r="AL20" s="154">
        <v>2</v>
      </c>
      <c r="AM20" s="154">
        <v>2</v>
      </c>
      <c r="AN20" s="154">
        <v>2</v>
      </c>
      <c r="AO20" s="154">
        <v>2</v>
      </c>
      <c r="AP20" s="154">
        <v>2</v>
      </c>
      <c r="AQ20" s="154">
        <v>2</v>
      </c>
      <c r="AR20" s="154">
        <v>2</v>
      </c>
      <c r="AS20" s="155"/>
      <c r="AT20" s="155"/>
      <c r="AU20" s="155"/>
      <c r="AV20" s="155"/>
      <c r="AW20" s="155"/>
      <c r="AX20" s="48" t="s">
        <v>34</v>
      </c>
      <c r="AY20" s="114">
        <f>SUM(Z20:AV20,AW20:AX20)</f>
        <v>34</v>
      </c>
      <c r="AZ20" s="12"/>
      <c r="BA20" s="12"/>
      <c r="BB20" s="12"/>
      <c r="BC20" s="12"/>
      <c r="BD20" s="12"/>
      <c r="BE20" s="12"/>
      <c r="BF20" s="12"/>
      <c r="BG20" s="107"/>
      <c r="BH20" s="99">
        <f t="shared" si="5"/>
        <v>68</v>
      </c>
    </row>
    <row r="21" spans="1:60" ht="15.75" customHeight="1" thickBot="1">
      <c r="A21" s="492"/>
      <c r="B21" s="504"/>
      <c r="C21" s="571"/>
      <c r="D21" s="32" t="s">
        <v>66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65"/>
      <c r="S21" s="347"/>
      <c r="T21" s="347"/>
      <c r="U21" s="348"/>
      <c r="V21" s="348"/>
      <c r="W21" s="66">
        <f t="shared" si="4"/>
        <v>0</v>
      </c>
      <c r="X21" s="349"/>
      <c r="Y21" s="349"/>
      <c r="Z21" s="347"/>
      <c r="AA21" s="348"/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155"/>
      <c r="AT21" s="155"/>
      <c r="AU21" s="155"/>
      <c r="AV21" s="350"/>
      <c r="AW21" s="350"/>
      <c r="AX21" s="65"/>
      <c r="AY21" s="66">
        <f>SUM(Z21:AV21,AW21:AX21)</f>
        <v>0</v>
      </c>
      <c r="AZ21" s="116"/>
      <c r="BA21" s="116"/>
      <c r="BB21" s="116"/>
      <c r="BC21" s="116"/>
      <c r="BD21" s="116"/>
      <c r="BE21" s="116"/>
      <c r="BF21" s="116"/>
      <c r="BG21" s="117"/>
      <c r="BH21" s="351">
        <f t="shared" si="5"/>
        <v>0</v>
      </c>
    </row>
    <row r="22" spans="1:60" ht="12.75" customHeight="1">
      <c r="A22" s="492"/>
      <c r="B22" s="481" t="s">
        <v>136</v>
      </c>
      <c r="C22" s="483" t="s">
        <v>13</v>
      </c>
      <c r="D22" s="218" t="s">
        <v>65</v>
      </c>
      <c r="E22" s="73">
        <f t="shared" ref="E22:I22" si="10">SUM(E24,E26,E27,E28,E30,E31,E32,E34,E36,M44)</f>
        <v>30</v>
      </c>
      <c r="F22" s="73">
        <f t="shared" si="10"/>
        <v>30</v>
      </c>
      <c r="G22" s="73">
        <f t="shared" si="10"/>
        <v>28</v>
      </c>
      <c r="H22" s="73">
        <f t="shared" si="10"/>
        <v>26</v>
      </c>
      <c r="I22" s="73">
        <f t="shared" si="10"/>
        <v>30</v>
      </c>
      <c r="J22" s="73">
        <f>SUM(J24,J26,J27,J28,J30,J31,J32,J34,J36)</f>
        <v>28</v>
      </c>
      <c r="K22" s="73">
        <f>SUM(K24,K26,K27,K28,K30,K31,K32,K34,K36,R44)</f>
        <v>30</v>
      </c>
      <c r="L22" s="73">
        <f>SUM(L24,L26,L27,L28,L30,L31,L32,L34,L36,S44)</f>
        <v>26</v>
      </c>
      <c r="M22" s="73">
        <f>SUM(M24,M26,M27,M28,M30,M31,M32,M34,M36,U44)</f>
        <v>28</v>
      </c>
      <c r="N22" s="73">
        <f>SUM(N24,N26,N27,N28,N30,N31,N32,N34,N36,W44)</f>
        <v>28</v>
      </c>
      <c r="O22" s="73">
        <f>SUM(O24,O26,O27,O28,O30,O31,O32,O34,O36,X44)</f>
        <v>28</v>
      </c>
      <c r="P22" s="73">
        <f>SUM(P24,P26,P27,P28,P30,P31,P32,P34,P36,Y44)</f>
        <v>28</v>
      </c>
      <c r="Q22" s="73">
        <f>SUM(Q24,Q26,Q27,Q28,Q30,Q31,Q32,Q34,Q36,Z44)</f>
        <v>10</v>
      </c>
      <c r="R22" s="73"/>
      <c r="S22" s="73"/>
      <c r="T22" s="73"/>
      <c r="U22" s="73"/>
      <c r="V22" s="73"/>
      <c r="W22" s="73">
        <f>SUM(W24,W26,W27,W28,W30,W31,W32,W34,W36,AE44)</f>
        <v>350</v>
      </c>
      <c r="X22" s="73"/>
      <c r="Y22" s="73"/>
      <c r="Z22" s="73">
        <f>Z26</f>
        <v>36</v>
      </c>
      <c r="AA22" s="73">
        <f>AA27</f>
        <v>0</v>
      </c>
      <c r="AB22" s="73">
        <f>SUM(AB24,AB28,AB32,AB34)</f>
        <v>28</v>
      </c>
      <c r="AC22" s="73">
        <f t="shared" ref="AC22:AR22" si="11">SUM(AC24,AC28,AC32,AC34)</f>
        <v>24</v>
      </c>
      <c r="AD22" s="73">
        <f t="shared" si="11"/>
        <v>24</v>
      </c>
      <c r="AE22" s="73">
        <f t="shared" si="11"/>
        <v>22</v>
      </c>
      <c r="AF22" s="73">
        <f t="shared" si="11"/>
        <v>28</v>
      </c>
      <c r="AG22" s="73">
        <f t="shared" si="11"/>
        <v>24</v>
      </c>
      <c r="AH22" s="73">
        <f t="shared" si="11"/>
        <v>26</v>
      </c>
      <c r="AI22" s="73">
        <f t="shared" si="11"/>
        <v>22</v>
      </c>
      <c r="AJ22" s="73">
        <f t="shared" si="11"/>
        <v>26</v>
      </c>
      <c r="AK22" s="73">
        <f t="shared" si="11"/>
        <v>20</v>
      </c>
      <c r="AL22" s="73">
        <f t="shared" si="11"/>
        <v>28</v>
      </c>
      <c r="AM22" s="73">
        <f t="shared" si="11"/>
        <v>24</v>
      </c>
      <c r="AN22" s="73">
        <f t="shared" si="11"/>
        <v>26</v>
      </c>
      <c r="AO22" s="73">
        <f t="shared" si="11"/>
        <v>24</v>
      </c>
      <c r="AP22" s="73">
        <f t="shared" si="11"/>
        <v>30</v>
      </c>
      <c r="AQ22" s="73">
        <f t="shared" si="11"/>
        <v>26</v>
      </c>
      <c r="AR22" s="73">
        <f t="shared" si="11"/>
        <v>24</v>
      </c>
      <c r="AS22" s="73">
        <f>SUM(AS24,AS26,AS27,AS28,AS30,AS31,AS32,AS34,AS36,BA44)</f>
        <v>36</v>
      </c>
      <c r="AT22" s="73">
        <f>SUM(AT24,AT26,AT27,AT28,AT30,AT31,AT32,AT34,AT36,BB44)</f>
        <v>36</v>
      </c>
      <c r="AU22" s="73">
        <f>SUM(AU24,AU26,AU27,AU28,AU30,AU31,AU32,AU34,AU36,BC44)</f>
        <v>36</v>
      </c>
      <c r="AV22" s="73">
        <f>SUM(AV24,AV26,AV27,AV28,AV30,AV31,AV32,AV34,AV36,BD44)</f>
        <v>36</v>
      </c>
      <c r="AW22" s="73">
        <f>AW37</f>
        <v>36</v>
      </c>
      <c r="AX22" s="73"/>
      <c r="AY22" s="73">
        <f>SUM(Z22:AW22)</f>
        <v>642</v>
      </c>
      <c r="AZ22" s="73"/>
      <c r="BA22" s="73"/>
      <c r="BB22" s="73"/>
      <c r="BC22" s="73"/>
      <c r="BD22" s="73"/>
      <c r="BE22" s="73"/>
      <c r="BF22" s="73"/>
      <c r="BG22" s="73"/>
      <c r="BH22" s="73">
        <f>SUM(BH24,BH26,BH27,BH28,BH30,BH31,BH32,BH34,BH36,BP44)</f>
        <v>992</v>
      </c>
    </row>
    <row r="23" spans="1:60" ht="12.75" customHeight="1" thickBot="1">
      <c r="A23" s="492"/>
      <c r="B23" s="578"/>
      <c r="C23" s="573"/>
      <c r="D23" s="390" t="s">
        <v>66</v>
      </c>
      <c r="E23" s="295">
        <f t="shared" ref="E23:Q23" si="12">SUM(E25,E29,E33,E35)</f>
        <v>0</v>
      </c>
      <c r="F23" s="295">
        <f t="shared" si="12"/>
        <v>0</v>
      </c>
      <c r="G23" s="295">
        <f t="shared" si="12"/>
        <v>2</v>
      </c>
      <c r="H23" s="295">
        <f t="shared" si="12"/>
        <v>2</v>
      </c>
      <c r="I23" s="295">
        <f t="shared" si="12"/>
        <v>0</v>
      </c>
      <c r="J23" s="295">
        <f t="shared" si="12"/>
        <v>0</v>
      </c>
      <c r="K23" s="295">
        <f t="shared" si="12"/>
        <v>0</v>
      </c>
      <c r="L23" s="295">
        <f t="shared" si="12"/>
        <v>2</v>
      </c>
      <c r="M23" s="295">
        <f t="shared" si="12"/>
        <v>2</v>
      </c>
      <c r="N23" s="295">
        <f t="shared" si="12"/>
        <v>2</v>
      </c>
      <c r="O23" s="295">
        <f t="shared" si="12"/>
        <v>2</v>
      </c>
      <c r="P23" s="295">
        <f t="shared" si="12"/>
        <v>0</v>
      </c>
      <c r="Q23" s="295">
        <f t="shared" si="12"/>
        <v>0</v>
      </c>
      <c r="R23" s="295"/>
      <c r="S23" s="295"/>
      <c r="T23" s="295"/>
      <c r="U23" s="295"/>
      <c r="V23" s="295"/>
      <c r="W23" s="295">
        <f>SUM(W25,W29,W33,W35)</f>
        <v>12</v>
      </c>
      <c r="X23" s="295"/>
      <c r="Y23" s="295"/>
      <c r="Z23" s="295"/>
      <c r="AA23" s="295"/>
      <c r="AB23" s="295">
        <f>SUM(AB25,AB29,AB33,AB35)</f>
        <v>0</v>
      </c>
      <c r="AC23" s="295">
        <f t="shared" ref="AC23:AR23" si="13">SUM(AC25,AC29,AC33,AC35)</f>
        <v>0</v>
      </c>
      <c r="AD23" s="295">
        <f t="shared" si="13"/>
        <v>2</v>
      </c>
      <c r="AE23" s="295">
        <f t="shared" si="13"/>
        <v>2</v>
      </c>
      <c r="AF23" s="295">
        <f t="shared" si="13"/>
        <v>0</v>
      </c>
      <c r="AG23" s="295">
        <f t="shared" si="13"/>
        <v>0</v>
      </c>
      <c r="AH23" s="295">
        <f t="shared" si="13"/>
        <v>0</v>
      </c>
      <c r="AI23" s="295">
        <f t="shared" si="13"/>
        <v>2</v>
      </c>
      <c r="AJ23" s="295">
        <f t="shared" si="13"/>
        <v>0</v>
      </c>
      <c r="AK23" s="295">
        <f t="shared" si="13"/>
        <v>4</v>
      </c>
      <c r="AL23" s="295">
        <f t="shared" si="13"/>
        <v>2</v>
      </c>
      <c r="AM23" s="295">
        <f t="shared" si="13"/>
        <v>0</v>
      </c>
      <c r="AN23" s="295">
        <f t="shared" si="13"/>
        <v>0</v>
      </c>
      <c r="AO23" s="295">
        <f t="shared" si="13"/>
        <v>0</v>
      </c>
      <c r="AP23" s="295">
        <f t="shared" si="13"/>
        <v>0</v>
      </c>
      <c r="AQ23" s="295">
        <f t="shared" si="13"/>
        <v>0</v>
      </c>
      <c r="AR23" s="295">
        <f t="shared" si="13"/>
        <v>0</v>
      </c>
      <c r="AS23" s="295"/>
      <c r="AT23" s="295"/>
      <c r="AU23" s="295"/>
      <c r="AV23" s="295"/>
      <c r="AW23" s="295"/>
      <c r="AX23" s="295"/>
      <c r="AY23" s="295">
        <f>SUM(AY25,AY29,AY33,AY35)</f>
        <v>12</v>
      </c>
      <c r="AZ23" s="295"/>
      <c r="BA23" s="295"/>
      <c r="BB23" s="295"/>
      <c r="BC23" s="295"/>
      <c r="BD23" s="295"/>
      <c r="BE23" s="295"/>
      <c r="BF23" s="295"/>
      <c r="BG23" s="295"/>
      <c r="BH23" s="295">
        <f>SUM(BH25,BH29,BH33,BH35)</f>
        <v>24</v>
      </c>
    </row>
    <row r="24" spans="1:60" ht="12.75" customHeight="1">
      <c r="A24" s="492"/>
      <c r="B24" s="576" t="s">
        <v>21</v>
      </c>
      <c r="C24" s="577" t="s">
        <v>137</v>
      </c>
      <c r="D24" s="256" t="s">
        <v>65</v>
      </c>
      <c r="E24" s="362">
        <v>10</v>
      </c>
      <c r="F24" s="362">
        <v>10</v>
      </c>
      <c r="G24" s="362">
        <v>10</v>
      </c>
      <c r="H24" s="362">
        <v>10</v>
      </c>
      <c r="I24" s="362">
        <v>10</v>
      </c>
      <c r="J24" s="362">
        <v>10</v>
      </c>
      <c r="K24" s="362">
        <v>10</v>
      </c>
      <c r="L24" s="362">
        <v>10</v>
      </c>
      <c r="M24" s="362">
        <v>10</v>
      </c>
      <c r="N24" s="362">
        <v>10</v>
      </c>
      <c r="O24" s="362">
        <v>10</v>
      </c>
      <c r="P24" s="362">
        <v>10</v>
      </c>
      <c r="Q24" s="362">
        <v>2</v>
      </c>
      <c r="R24" s="68" t="s">
        <v>172</v>
      </c>
      <c r="S24" s="363"/>
      <c r="T24" s="363"/>
      <c r="U24" s="364"/>
      <c r="V24" s="364"/>
      <c r="W24" s="69">
        <f>SUM(E24:U24)</f>
        <v>122</v>
      </c>
      <c r="X24" s="140"/>
      <c r="Y24" s="140"/>
      <c r="Z24" s="363"/>
      <c r="AA24" s="364"/>
      <c r="AB24" s="365">
        <v>8</v>
      </c>
      <c r="AC24" s="365">
        <v>8</v>
      </c>
      <c r="AD24" s="365">
        <v>6</v>
      </c>
      <c r="AE24" s="365">
        <v>6</v>
      </c>
      <c r="AF24" s="365">
        <v>8</v>
      </c>
      <c r="AG24" s="365">
        <v>8</v>
      </c>
      <c r="AH24" s="365">
        <v>8</v>
      </c>
      <c r="AI24" s="365">
        <v>6</v>
      </c>
      <c r="AJ24" s="365">
        <v>8</v>
      </c>
      <c r="AK24" s="365">
        <v>4</v>
      </c>
      <c r="AL24" s="365">
        <v>8</v>
      </c>
      <c r="AM24" s="365">
        <v>6</v>
      </c>
      <c r="AN24" s="365">
        <v>6</v>
      </c>
      <c r="AO24" s="365">
        <v>8</v>
      </c>
      <c r="AP24" s="365">
        <v>10</v>
      </c>
      <c r="AQ24" s="365">
        <v>8</v>
      </c>
      <c r="AR24" s="365">
        <v>8</v>
      </c>
      <c r="AS24" s="155"/>
      <c r="AT24" s="155"/>
      <c r="AU24" s="155"/>
      <c r="AV24" s="367"/>
      <c r="AW24" s="367"/>
      <c r="AX24" s="366" t="s">
        <v>175</v>
      </c>
      <c r="AY24" s="69">
        <f>SUM(Z24:AV24,AW24:AX24)</f>
        <v>124</v>
      </c>
      <c r="AZ24" s="368"/>
      <c r="BA24" s="368"/>
      <c r="BB24" s="368"/>
      <c r="BC24" s="368"/>
      <c r="BD24" s="368"/>
      <c r="BE24" s="368"/>
      <c r="BF24" s="368"/>
      <c r="BG24" s="387"/>
      <c r="BH24" s="215">
        <f>SUM(W24,AY24)</f>
        <v>246</v>
      </c>
    </row>
    <row r="25" spans="1:60">
      <c r="A25" s="492"/>
      <c r="B25" s="496"/>
      <c r="C25" s="497"/>
      <c r="D25" s="13" t="s">
        <v>66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2</v>
      </c>
      <c r="M25" s="30">
        <v>0</v>
      </c>
      <c r="N25" s="30">
        <v>0</v>
      </c>
      <c r="O25" s="30">
        <v>2</v>
      </c>
      <c r="P25" s="30">
        <v>0</v>
      </c>
      <c r="Q25" s="30">
        <v>0</v>
      </c>
      <c r="R25" s="48"/>
      <c r="S25" s="102"/>
      <c r="T25" s="102"/>
      <c r="U25" s="103"/>
      <c r="V25" s="103"/>
      <c r="W25" s="52">
        <f>SUM(E25:U25)</f>
        <v>4</v>
      </c>
      <c r="X25" s="14"/>
      <c r="Y25" s="14"/>
      <c r="Z25" s="102"/>
      <c r="AA25" s="103"/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2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155"/>
      <c r="AT25" s="155"/>
      <c r="AU25" s="155"/>
      <c r="AV25" s="155"/>
      <c r="AW25" s="155"/>
      <c r="AX25" s="150"/>
      <c r="AY25" s="52">
        <f>SUM(Z25:AV25,AW25:AX25)</f>
        <v>2</v>
      </c>
      <c r="AZ25" s="12"/>
      <c r="BA25" s="12"/>
      <c r="BB25" s="12"/>
      <c r="BC25" s="12"/>
      <c r="BD25" s="12"/>
      <c r="BE25" s="12"/>
      <c r="BF25" s="12"/>
      <c r="BG25" s="107"/>
      <c r="BH25" s="100">
        <f>SUM(W25,AY25)</f>
        <v>6</v>
      </c>
    </row>
    <row r="26" spans="1:60" ht="12.75" customHeight="1">
      <c r="A26" s="492"/>
      <c r="B26" s="299" t="s">
        <v>105</v>
      </c>
      <c r="C26" s="378" t="s">
        <v>26</v>
      </c>
      <c r="D26" s="15" t="s">
        <v>65</v>
      </c>
      <c r="E26" s="383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48"/>
      <c r="S26" s="219"/>
      <c r="T26" s="219"/>
      <c r="U26" s="220"/>
      <c r="V26" s="220"/>
      <c r="W26" s="49">
        <f>SUM(E26:U26)</f>
        <v>0</v>
      </c>
      <c r="X26" s="14"/>
      <c r="Y26" s="14"/>
      <c r="Z26" s="359">
        <v>36</v>
      </c>
      <c r="AA26" s="357">
        <v>36</v>
      </c>
      <c r="AB26" s="47"/>
      <c r="AC26" s="47"/>
      <c r="AD26" s="47"/>
      <c r="AE26" s="47"/>
      <c r="AF26" s="47"/>
      <c r="AG26" s="47"/>
      <c r="AH26" s="157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5"/>
      <c r="AT26" s="155"/>
      <c r="AU26" s="155"/>
      <c r="AV26" s="155"/>
      <c r="AW26" s="155"/>
      <c r="AX26" s="150" t="s">
        <v>34</v>
      </c>
      <c r="AY26" s="114">
        <v>72</v>
      </c>
      <c r="AZ26" s="12"/>
      <c r="BA26" s="12"/>
      <c r="BB26" s="12"/>
      <c r="BC26" s="12"/>
      <c r="BD26" s="12"/>
      <c r="BE26" s="12"/>
      <c r="BF26" s="12"/>
      <c r="BG26" s="107"/>
      <c r="BH26" s="99">
        <f>SUM(W26,AY26)</f>
        <v>72</v>
      </c>
    </row>
    <row r="27" spans="1:60">
      <c r="A27" s="492"/>
      <c r="B27" s="299"/>
      <c r="C27" s="378"/>
      <c r="D27" s="15" t="s">
        <v>65</v>
      </c>
      <c r="E27" s="384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65"/>
      <c r="S27" s="370"/>
      <c r="T27" s="370"/>
      <c r="U27" s="371"/>
      <c r="V27" s="371"/>
      <c r="W27" s="227">
        <v>0</v>
      </c>
      <c r="X27" s="349"/>
      <c r="Y27" s="349"/>
      <c r="Z27" s="370"/>
      <c r="AA27" s="372"/>
      <c r="AB27" s="83"/>
      <c r="AC27" s="83"/>
      <c r="AD27" s="83"/>
      <c r="AE27" s="83"/>
      <c r="AF27" s="83"/>
      <c r="AG27" s="83"/>
      <c r="AH27" s="158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155"/>
      <c r="AT27" s="155"/>
      <c r="AU27" s="155"/>
      <c r="AV27" s="373"/>
      <c r="AW27" s="373"/>
      <c r="AX27" s="360"/>
      <c r="AY27" s="375">
        <f>AA27</f>
        <v>0</v>
      </c>
      <c r="AZ27" s="116"/>
      <c r="BA27" s="116"/>
      <c r="BB27" s="116"/>
      <c r="BC27" s="116"/>
      <c r="BD27" s="116"/>
      <c r="BE27" s="116"/>
      <c r="BF27" s="116"/>
      <c r="BG27" s="117"/>
      <c r="BH27" s="376">
        <f t="shared" ref="BH27:BH38" si="14">SUM(W27,AY27)</f>
        <v>0</v>
      </c>
    </row>
    <row r="28" spans="1:60">
      <c r="A28" s="492"/>
      <c r="B28" s="496" t="s">
        <v>22</v>
      </c>
      <c r="C28" s="497" t="s">
        <v>144</v>
      </c>
      <c r="D28" s="10" t="s">
        <v>65</v>
      </c>
      <c r="E28" s="383">
        <v>10</v>
      </c>
      <c r="F28" s="221">
        <v>12</v>
      </c>
      <c r="G28" s="221">
        <v>10</v>
      </c>
      <c r="H28" s="221">
        <v>10</v>
      </c>
      <c r="I28" s="221">
        <v>12</v>
      </c>
      <c r="J28" s="221">
        <v>12</v>
      </c>
      <c r="K28" s="221">
        <v>10</v>
      </c>
      <c r="L28" s="221">
        <v>10</v>
      </c>
      <c r="M28" s="221">
        <v>12</v>
      </c>
      <c r="N28" s="221">
        <v>12</v>
      </c>
      <c r="O28" s="221">
        <v>10</v>
      </c>
      <c r="P28" s="221">
        <v>10</v>
      </c>
      <c r="Q28" s="221">
        <v>2</v>
      </c>
      <c r="R28" s="48" t="s">
        <v>172</v>
      </c>
      <c r="S28" s="220"/>
      <c r="T28" s="220"/>
      <c r="U28" s="220"/>
      <c r="V28" s="220"/>
      <c r="W28" s="49">
        <f>SUM(E28:Q28)</f>
        <v>132</v>
      </c>
      <c r="X28" s="14"/>
      <c r="Y28" s="14"/>
      <c r="Z28" s="220"/>
      <c r="AA28" s="357"/>
      <c r="AB28" s="47">
        <v>8</v>
      </c>
      <c r="AC28" s="47">
        <v>8</v>
      </c>
      <c r="AD28" s="47">
        <v>6</v>
      </c>
      <c r="AE28" s="47">
        <v>8</v>
      </c>
      <c r="AF28" s="47">
        <v>8</v>
      </c>
      <c r="AG28" s="47">
        <v>6</v>
      </c>
      <c r="AH28" s="47">
        <v>6</v>
      </c>
      <c r="AI28" s="154">
        <v>8</v>
      </c>
      <c r="AJ28" s="154">
        <v>6</v>
      </c>
      <c r="AK28" s="154">
        <v>6</v>
      </c>
      <c r="AL28" s="154">
        <v>8</v>
      </c>
      <c r="AM28" s="154">
        <v>8</v>
      </c>
      <c r="AN28" s="154">
        <v>8</v>
      </c>
      <c r="AO28" s="154">
        <v>8</v>
      </c>
      <c r="AP28" s="154">
        <v>8</v>
      </c>
      <c r="AQ28" s="154">
        <v>8</v>
      </c>
      <c r="AR28" s="154">
        <v>6</v>
      </c>
      <c r="AS28" s="155"/>
      <c r="AT28" s="155"/>
      <c r="AU28" s="155"/>
      <c r="AV28" s="377"/>
      <c r="AW28" s="377"/>
      <c r="AX28" s="358" t="s">
        <v>176</v>
      </c>
      <c r="AY28" s="49">
        <f>SUM(AB28:AR28)</f>
        <v>124</v>
      </c>
      <c r="AZ28" s="12"/>
      <c r="BA28" s="12"/>
      <c r="BB28" s="12"/>
      <c r="BC28" s="12"/>
      <c r="BD28" s="12"/>
      <c r="BE28" s="12"/>
      <c r="BF28" s="12"/>
      <c r="BG28" s="107"/>
      <c r="BH28" s="99">
        <f t="shared" si="14"/>
        <v>256</v>
      </c>
    </row>
    <row r="29" spans="1:60">
      <c r="A29" s="492"/>
      <c r="B29" s="496"/>
      <c r="C29" s="497"/>
      <c r="D29" s="13" t="s">
        <v>66</v>
      </c>
      <c r="E29" s="385">
        <v>0</v>
      </c>
      <c r="F29" s="222">
        <v>0</v>
      </c>
      <c r="G29" s="222">
        <v>0</v>
      </c>
      <c r="H29" s="222">
        <v>2</v>
      </c>
      <c r="I29" s="222">
        <v>0</v>
      </c>
      <c r="J29" s="222">
        <v>0</v>
      </c>
      <c r="K29" s="222">
        <v>0</v>
      </c>
      <c r="L29" s="222">
        <v>0</v>
      </c>
      <c r="M29" s="222">
        <v>2</v>
      </c>
      <c r="N29" s="222">
        <v>0</v>
      </c>
      <c r="O29" s="222">
        <v>0</v>
      </c>
      <c r="P29" s="222">
        <v>0</v>
      </c>
      <c r="Q29" s="222">
        <v>0</v>
      </c>
      <c r="R29" s="51"/>
      <c r="S29" s="379"/>
      <c r="T29" s="379"/>
      <c r="U29" s="379"/>
      <c r="V29" s="379"/>
      <c r="W29" s="52">
        <f>SUM(E29:Q29)</f>
        <v>4</v>
      </c>
      <c r="X29" s="380"/>
      <c r="Y29" s="380"/>
      <c r="Z29" s="379"/>
      <c r="AA29" s="224"/>
      <c r="AB29" s="31">
        <v>0</v>
      </c>
      <c r="AC29" s="31">
        <v>0</v>
      </c>
      <c r="AD29" s="31">
        <v>2</v>
      </c>
      <c r="AE29" s="31">
        <v>0</v>
      </c>
      <c r="AF29" s="31">
        <v>0</v>
      </c>
      <c r="AG29" s="31">
        <v>0</v>
      </c>
      <c r="AH29" s="31">
        <v>0</v>
      </c>
      <c r="AI29" s="31">
        <v>2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155"/>
      <c r="AT29" s="155"/>
      <c r="AU29" s="155"/>
      <c r="AV29" s="382"/>
      <c r="AW29" s="382"/>
      <c r="AX29" s="381"/>
      <c r="AY29" s="52">
        <f>SUM(AB29:AR29)</f>
        <v>4</v>
      </c>
      <c r="AZ29" s="225"/>
      <c r="BA29" s="225"/>
      <c r="BB29" s="225"/>
      <c r="BC29" s="225"/>
      <c r="BD29" s="225"/>
      <c r="BE29" s="225"/>
      <c r="BF29" s="225"/>
      <c r="BG29" s="388"/>
      <c r="BH29" s="100">
        <f t="shared" si="14"/>
        <v>8</v>
      </c>
    </row>
    <row r="30" spans="1:60" ht="26.25" customHeight="1">
      <c r="A30" s="492"/>
      <c r="B30" s="460" t="s">
        <v>178</v>
      </c>
      <c r="C30" s="470" t="s">
        <v>179</v>
      </c>
      <c r="D30" s="15" t="s">
        <v>65</v>
      </c>
      <c r="E30" s="383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48"/>
      <c r="S30" s="219"/>
      <c r="T30" s="219"/>
      <c r="U30" s="220"/>
      <c r="V30" s="220"/>
      <c r="W30" s="49">
        <f>SUM(E30:U30)</f>
        <v>0</v>
      </c>
      <c r="X30" s="14"/>
      <c r="Y30" s="14"/>
      <c r="Z30" s="359"/>
      <c r="AA30" s="357"/>
      <c r="AB30" s="47"/>
      <c r="AC30" s="47"/>
      <c r="AD30" s="47"/>
      <c r="AE30" s="47"/>
      <c r="AF30" s="47"/>
      <c r="AG30" s="47"/>
      <c r="AH30" s="157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5">
        <v>36</v>
      </c>
      <c r="AT30" s="155">
        <v>36</v>
      </c>
      <c r="AU30" s="155">
        <v>36</v>
      </c>
      <c r="AV30" s="155"/>
      <c r="AW30" s="155"/>
      <c r="AX30" s="150" t="s">
        <v>34</v>
      </c>
      <c r="AY30" s="114">
        <f>SUM(AB30:AU30)</f>
        <v>108</v>
      </c>
      <c r="AZ30" s="12"/>
      <c r="BA30" s="12"/>
      <c r="BB30" s="12"/>
      <c r="BC30" s="12"/>
      <c r="BD30" s="12"/>
      <c r="BE30" s="12"/>
      <c r="BF30" s="12"/>
      <c r="BG30" s="107"/>
      <c r="BH30" s="99">
        <f t="shared" si="14"/>
        <v>108</v>
      </c>
    </row>
    <row r="31" spans="1:60">
      <c r="A31" s="492"/>
      <c r="B31" s="299"/>
      <c r="C31" s="378"/>
      <c r="D31" s="15" t="s">
        <v>65</v>
      </c>
      <c r="E31" s="383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48"/>
      <c r="S31" s="219"/>
      <c r="T31" s="219"/>
      <c r="U31" s="220"/>
      <c r="V31" s="220"/>
      <c r="W31" s="49">
        <f>SUM(E31:U31)</f>
        <v>0</v>
      </c>
      <c r="X31" s="14"/>
      <c r="Y31" s="14"/>
      <c r="Z31" s="359"/>
      <c r="AA31" s="357"/>
      <c r="AB31" s="47"/>
      <c r="AC31" s="47"/>
      <c r="AD31" s="47"/>
      <c r="AE31" s="47"/>
      <c r="AF31" s="47"/>
      <c r="AG31" s="47"/>
      <c r="AH31" s="157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5"/>
      <c r="AT31" s="155"/>
      <c r="AU31" s="155"/>
      <c r="AV31" s="377"/>
      <c r="AW31" s="377"/>
      <c r="AX31" s="386"/>
      <c r="AY31" s="49">
        <f>AU31</f>
        <v>0</v>
      </c>
      <c r="AZ31" s="12"/>
      <c r="BA31" s="12"/>
      <c r="BB31" s="12"/>
      <c r="BC31" s="12"/>
      <c r="BD31" s="12"/>
      <c r="BE31" s="12"/>
      <c r="BF31" s="12"/>
      <c r="BG31" s="107"/>
      <c r="BH31" s="99">
        <f t="shared" si="14"/>
        <v>0</v>
      </c>
    </row>
    <row r="32" spans="1:60">
      <c r="A32" s="492"/>
      <c r="B32" s="496" t="s">
        <v>24</v>
      </c>
      <c r="C32" s="572" t="s">
        <v>145</v>
      </c>
      <c r="D32" s="10" t="s">
        <v>65</v>
      </c>
      <c r="E32" s="383">
        <v>10</v>
      </c>
      <c r="F32" s="383">
        <v>8</v>
      </c>
      <c r="G32" s="383">
        <v>8</v>
      </c>
      <c r="H32" s="383">
        <v>6</v>
      </c>
      <c r="I32" s="383">
        <v>8</v>
      </c>
      <c r="J32" s="383">
        <v>6</v>
      </c>
      <c r="K32" s="383">
        <v>10</v>
      </c>
      <c r="L32" s="383">
        <v>6</v>
      </c>
      <c r="M32" s="383">
        <v>6</v>
      </c>
      <c r="N32" s="383">
        <v>6</v>
      </c>
      <c r="O32" s="383">
        <v>8</v>
      </c>
      <c r="P32" s="383">
        <v>8</v>
      </c>
      <c r="Q32" s="383">
        <v>6</v>
      </c>
      <c r="R32" s="48" t="s">
        <v>180</v>
      </c>
      <c r="S32" s="219"/>
      <c r="T32" s="219"/>
      <c r="U32" s="220"/>
      <c r="V32" s="220"/>
      <c r="W32" s="49">
        <f>SUM(E32:Q32)</f>
        <v>96</v>
      </c>
      <c r="X32" s="14"/>
      <c r="Y32" s="14"/>
      <c r="Z32" s="359"/>
      <c r="AA32" s="357"/>
      <c r="AB32" s="47">
        <v>8</v>
      </c>
      <c r="AC32" s="47">
        <v>6</v>
      </c>
      <c r="AD32" s="47">
        <v>8</v>
      </c>
      <c r="AE32" s="47">
        <v>6</v>
      </c>
      <c r="AF32" s="47">
        <v>8</v>
      </c>
      <c r="AG32" s="47">
        <v>6</v>
      </c>
      <c r="AH32" s="157">
        <v>8</v>
      </c>
      <c r="AI32" s="154">
        <v>6</v>
      </c>
      <c r="AJ32" s="154">
        <v>8</v>
      </c>
      <c r="AK32" s="154">
        <v>6</v>
      </c>
      <c r="AL32" s="154">
        <v>8</v>
      </c>
      <c r="AM32" s="154">
        <v>6</v>
      </c>
      <c r="AN32" s="154">
        <v>8</v>
      </c>
      <c r="AO32" s="154">
        <v>6</v>
      </c>
      <c r="AP32" s="154">
        <v>8</v>
      </c>
      <c r="AQ32" s="154">
        <v>6</v>
      </c>
      <c r="AR32" s="154">
        <v>6</v>
      </c>
      <c r="AS32" s="155"/>
      <c r="AT32" s="155"/>
      <c r="AU32" s="155"/>
      <c r="AV32" s="389"/>
      <c r="AW32" s="389"/>
      <c r="AX32" s="358" t="s">
        <v>175</v>
      </c>
      <c r="AY32" s="114">
        <f>SUM(AB32:AR32)</f>
        <v>118</v>
      </c>
      <c r="AZ32" s="12"/>
      <c r="BA32" s="12"/>
      <c r="BB32" s="12"/>
      <c r="BC32" s="12"/>
      <c r="BD32" s="12"/>
      <c r="BE32" s="12"/>
      <c r="BF32" s="12"/>
      <c r="BG32" s="107"/>
      <c r="BH32" s="99">
        <f t="shared" si="14"/>
        <v>214</v>
      </c>
    </row>
    <row r="33" spans="1:60">
      <c r="A33" s="492"/>
      <c r="B33" s="496"/>
      <c r="C33" s="572"/>
      <c r="D33" s="13" t="s">
        <v>66</v>
      </c>
      <c r="E33" s="385">
        <v>0</v>
      </c>
      <c r="F33" s="385">
        <v>0</v>
      </c>
      <c r="G33" s="385">
        <v>2</v>
      </c>
      <c r="H33" s="385">
        <v>0</v>
      </c>
      <c r="I33" s="385">
        <v>0</v>
      </c>
      <c r="J33" s="385">
        <v>0</v>
      </c>
      <c r="K33" s="385">
        <v>0</v>
      </c>
      <c r="L33" s="385">
        <v>0</v>
      </c>
      <c r="M33" s="385">
        <v>0</v>
      </c>
      <c r="N33" s="385">
        <v>2</v>
      </c>
      <c r="O33" s="385">
        <v>0</v>
      </c>
      <c r="P33" s="385">
        <v>0</v>
      </c>
      <c r="Q33" s="385">
        <v>0</v>
      </c>
      <c r="R33" s="51"/>
      <c r="S33" s="391"/>
      <c r="T33" s="391"/>
      <c r="U33" s="379"/>
      <c r="V33" s="379"/>
      <c r="W33" s="52">
        <f>SUM(E33:Q33)</f>
        <v>4</v>
      </c>
      <c r="X33" s="380"/>
      <c r="Y33" s="380"/>
      <c r="Z33" s="223"/>
      <c r="AA33" s="224"/>
      <c r="AB33" s="31">
        <v>0</v>
      </c>
      <c r="AC33" s="31">
        <v>0</v>
      </c>
      <c r="AD33" s="31">
        <v>0</v>
      </c>
      <c r="AE33" s="31">
        <v>2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2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155"/>
      <c r="AT33" s="155"/>
      <c r="AU33" s="155"/>
      <c r="AV33" s="108"/>
      <c r="AW33" s="108"/>
      <c r="AX33" s="392"/>
      <c r="AY33" s="228">
        <f>SUM(AB33:AR33)</f>
        <v>4</v>
      </c>
      <c r="AZ33" s="225"/>
      <c r="BA33" s="225"/>
      <c r="BB33" s="225"/>
      <c r="BC33" s="225"/>
      <c r="BD33" s="225"/>
      <c r="BE33" s="225"/>
      <c r="BF33" s="225"/>
      <c r="BG33" s="388"/>
      <c r="BH33" s="100">
        <f t="shared" si="14"/>
        <v>8</v>
      </c>
    </row>
    <row r="34" spans="1:60">
      <c r="A34" s="492"/>
      <c r="B34" s="496" t="s">
        <v>146</v>
      </c>
      <c r="C34" s="574" t="s">
        <v>147</v>
      </c>
      <c r="D34" s="10" t="s">
        <v>65</v>
      </c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48"/>
      <c r="S34" s="219"/>
      <c r="T34" s="219"/>
      <c r="U34" s="220"/>
      <c r="V34" s="220"/>
      <c r="W34" s="49">
        <f>SUM(E34:Q34)</f>
        <v>0</v>
      </c>
      <c r="X34" s="14"/>
      <c r="Y34" s="14"/>
      <c r="Z34" s="359"/>
      <c r="AA34" s="357"/>
      <c r="AB34" s="47">
        <v>4</v>
      </c>
      <c r="AC34" s="47">
        <v>2</v>
      </c>
      <c r="AD34" s="47">
        <v>4</v>
      </c>
      <c r="AE34" s="47">
        <v>2</v>
      </c>
      <c r="AF34" s="47">
        <v>4</v>
      </c>
      <c r="AG34" s="47">
        <v>4</v>
      </c>
      <c r="AH34" s="157">
        <v>4</v>
      </c>
      <c r="AI34" s="154">
        <v>2</v>
      </c>
      <c r="AJ34" s="154">
        <v>4</v>
      </c>
      <c r="AK34" s="154">
        <v>4</v>
      </c>
      <c r="AL34" s="154">
        <v>4</v>
      </c>
      <c r="AM34" s="154">
        <v>4</v>
      </c>
      <c r="AN34" s="154">
        <v>4</v>
      </c>
      <c r="AO34" s="154">
        <v>2</v>
      </c>
      <c r="AP34" s="154">
        <v>4</v>
      </c>
      <c r="AQ34" s="154">
        <v>4</v>
      </c>
      <c r="AR34" s="154">
        <v>4</v>
      </c>
      <c r="AS34" s="155"/>
      <c r="AT34" s="155"/>
      <c r="AU34" s="155"/>
      <c r="AV34" s="389"/>
      <c r="AW34" s="389"/>
      <c r="AX34" s="358" t="s">
        <v>176</v>
      </c>
      <c r="AY34" s="114">
        <f>SUM(AB34:AR34)</f>
        <v>60</v>
      </c>
      <c r="AZ34" s="12"/>
      <c r="BA34" s="12"/>
      <c r="BB34" s="12"/>
      <c r="BC34" s="12"/>
      <c r="BD34" s="12"/>
      <c r="BE34" s="12"/>
      <c r="BF34" s="12"/>
      <c r="BG34" s="107"/>
      <c r="BH34" s="99">
        <f t="shared" si="14"/>
        <v>60</v>
      </c>
    </row>
    <row r="35" spans="1:60">
      <c r="A35" s="492"/>
      <c r="B35" s="496"/>
      <c r="C35" s="575"/>
      <c r="D35" s="13" t="s">
        <v>66</v>
      </c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51"/>
      <c r="S35" s="391"/>
      <c r="T35" s="391"/>
      <c r="U35" s="379"/>
      <c r="V35" s="379"/>
      <c r="W35" s="52">
        <f>SUM(E35:Q35)</f>
        <v>0</v>
      </c>
      <c r="X35" s="380"/>
      <c r="Y35" s="380"/>
      <c r="Z35" s="223"/>
      <c r="AA35" s="224"/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2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155"/>
      <c r="AT35" s="155"/>
      <c r="AU35" s="155"/>
      <c r="AV35" s="108"/>
      <c r="AW35" s="108"/>
      <c r="AX35" s="392"/>
      <c r="AY35" s="228">
        <f>SUM(AB35:AR35)</f>
        <v>2</v>
      </c>
      <c r="AZ35" s="225"/>
      <c r="BA35" s="225"/>
      <c r="BB35" s="225"/>
      <c r="BC35" s="225"/>
      <c r="BD35" s="225"/>
      <c r="BE35" s="225"/>
      <c r="BF35" s="225"/>
      <c r="BG35" s="388"/>
      <c r="BH35" s="100">
        <f t="shared" si="14"/>
        <v>2</v>
      </c>
    </row>
    <row r="36" spans="1:60" ht="12.75" customHeight="1">
      <c r="A36" s="492"/>
      <c r="B36" s="299" t="s">
        <v>164</v>
      </c>
      <c r="C36" s="378" t="s">
        <v>181</v>
      </c>
      <c r="D36" s="15" t="s">
        <v>65</v>
      </c>
      <c r="E36" s="383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48"/>
      <c r="S36" s="219"/>
      <c r="T36" s="219"/>
      <c r="U36" s="220"/>
      <c r="V36" s="220"/>
      <c r="W36" s="49">
        <f>SUM(E36:U36)</f>
        <v>0</v>
      </c>
      <c r="X36" s="14"/>
      <c r="Y36" s="14"/>
      <c r="Z36" s="359"/>
      <c r="AA36" s="357"/>
      <c r="AB36" s="47"/>
      <c r="AC36" s="47"/>
      <c r="AD36" s="47"/>
      <c r="AE36" s="47"/>
      <c r="AF36" s="47"/>
      <c r="AG36" s="47"/>
      <c r="AH36" s="157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5"/>
      <c r="AT36" s="155"/>
      <c r="AU36" s="155"/>
      <c r="AV36" s="155">
        <v>36</v>
      </c>
      <c r="AW36" s="155"/>
      <c r="AX36" s="150" t="s">
        <v>34</v>
      </c>
      <c r="AY36" s="114">
        <f>AV36</f>
        <v>36</v>
      </c>
      <c r="AZ36" s="12"/>
      <c r="BA36" s="12"/>
      <c r="BB36" s="12"/>
      <c r="BC36" s="12"/>
      <c r="BD36" s="12"/>
      <c r="BE36" s="12"/>
      <c r="BF36" s="12"/>
      <c r="BG36" s="107"/>
      <c r="BH36" s="99">
        <f t="shared" si="14"/>
        <v>36</v>
      </c>
    </row>
    <row r="37" spans="1:60" ht="12.75" customHeight="1">
      <c r="A37" s="492"/>
      <c r="B37" s="465" t="s">
        <v>148</v>
      </c>
      <c r="C37" s="466" t="s">
        <v>182</v>
      </c>
      <c r="D37" s="115" t="s">
        <v>65</v>
      </c>
      <c r="E37" s="384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65"/>
      <c r="S37" s="370"/>
      <c r="T37" s="370"/>
      <c r="U37" s="371"/>
      <c r="V37" s="371"/>
      <c r="W37" s="227">
        <f>SUM(E37:U37)</f>
        <v>0</v>
      </c>
      <c r="X37" s="349"/>
      <c r="Y37" s="349"/>
      <c r="Z37" s="393"/>
      <c r="AA37" s="372"/>
      <c r="AB37" s="83"/>
      <c r="AC37" s="83"/>
      <c r="AD37" s="83"/>
      <c r="AE37" s="83"/>
      <c r="AF37" s="83"/>
      <c r="AG37" s="83"/>
      <c r="AH37" s="158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155"/>
      <c r="AT37" s="155"/>
      <c r="AU37" s="155"/>
      <c r="AV37" s="350"/>
      <c r="AW37" s="350">
        <v>36</v>
      </c>
      <c r="AX37" s="360" t="s">
        <v>34</v>
      </c>
      <c r="AY37" s="227">
        <f>AW37</f>
        <v>36</v>
      </c>
      <c r="AZ37" s="116"/>
      <c r="BA37" s="116"/>
      <c r="BB37" s="116"/>
      <c r="BC37" s="116"/>
      <c r="BD37" s="116"/>
      <c r="BE37" s="116"/>
      <c r="BF37" s="116"/>
      <c r="BG37" s="117"/>
      <c r="BH37" s="376">
        <f t="shared" si="14"/>
        <v>36</v>
      </c>
    </row>
    <row r="38" spans="1:60" ht="12.75" customHeight="1" thickBot="1">
      <c r="A38" s="492"/>
      <c r="B38" s="465" t="s">
        <v>185</v>
      </c>
      <c r="C38" s="462" t="s">
        <v>182</v>
      </c>
      <c r="D38" s="115" t="s">
        <v>65</v>
      </c>
      <c r="E38" s="384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65" t="s">
        <v>34</v>
      </c>
      <c r="S38" s="370">
        <v>36</v>
      </c>
      <c r="T38" s="370">
        <v>36</v>
      </c>
      <c r="U38" s="371">
        <v>36</v>
      </c>
      <c r="V38" s="371">
        <v>36</v>
      </c>
      <c r="W38" s="227">
        <f>SUM(E38:V38)</f>
        <v>144</v>
      </c>
      <c r="X38" s="349"/>
      <c r="Y38" s="349"/>
      <c r="Z38" s="393"/>
      <c r="AA38" s="372"/>
      <c r="AB38" s="83"/>
      <c r="AC38" s="83"/>
      <c r="AD38" s="83"/>
      <c r="AE38" s="83"/>
      <c r="AF38" s="83"/>
      <c r="AG38" s="83"/>
      <c r="AH38" s="158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155"/>
      <c r="AT38" s="155"/>
      <c r="AU38" s="155"/>
      <c r="AV38" s="374"/>
      <c r="AW38" s="394"/>
      <c r="AX38" s="360"/>
      <c r="AY38" s="227">
        <f>AW38</f>
        <v>0</v>
      </c>
      <c r="AZ38" s="116"/>
      <c r="BA38" s="116"/>
      <c r="BB38" s="116"/>
      <c r="BC38" s="116"/>
      <c r="BD38" s="116"/>
      <c r="BE38" s="116"/>
      <c r="BF38" s="116"/>
      <c r="BG38" s="117"/>
      <c r="BH38" s="376">
        <f t="shared" si="14"/>
        <v>144</v>
      </c>
    </row>
    <row r="39" spans="1:60">
      <c r="A39" s="492"/>
      <c r="B39" s="512" t="s">
        <v>67</v>
      </c>
      <c r="C39" s="513"/>
      <c r="D39" s="569"/>
      <c r="E39" s="84">
        <f t="shared" ref="E39:Q39" si="15">SUM(E8,E16,E22)</f>
        <v>36</v>
      </c>
      <c r="F39" s="84">
        <f t="shared" si="15"/>
        <v>36</v>
      </c>
      <c r="G39" s="84">
        <f t="shared" si="15"/>
        <v>34</v>
      </c>
      <c r="H39" s="84">
        <f t="shared" si="15"/>
        <v>34</v>
      </c>
      <c r="I39" s="84">
        <f t="shared" si="15"/>
        <v>36</v>
      </c>
      <c r="J39" s="84">
        <f t="shared" ref="J39" si="16">SUM(J8,J16,J22)</f>
        <v>36</v>
      </c>
      <c r="K39" s="84">
        <f t="shared" si="15"/>
        <v>36</v>
      </c>
      <c r="L39" s="84">
        <f t="shared" si="15"/>
        <v>34</v>
      </c>
      <c r="M39" s="84">
        <f t="shared" si="15"/>
        <v>34</v>
      </c>
      <c r="N39" s="84">
        <f t="shared" si="15"/>
        <v>34</v>
      </c>
      <c r="O39" s="84">
        <f t="shared" si="15"/>
        <v>34</v>
      </c>
      <c r="P39" s="84">
        <f t="shared" si="15"/>
        <v>36</v>
      </c>
      <c r="Q39" s="84">
        <f t="shared" si="15"/>
        <v>12</v>
      </c>
      <c r="R39" s="65"/>
      <c r="S39" s="219">
        <f t="shared" ref="R39:V39" si="17">SUM(S8,S16,S22)</f>
        <v>0</v>
      </c>
      <c r="T39" s="219">
        <f t="shared" si="17"/>
        <v>0</v>
      </c>
      <c r="U39" s="219">
        <f t="shared" si="17"/>
        <v>0</v>
      </c>
      <c r="V39" s="219">
        <f t="shared" si="17"/>
        <v>0</v>
      </c>
      <c r="W39" s="395">
        <f>SUM(W8,W16,W22)</f>
        <v>432</v>
      </c>
      <c r="X39" s="73"/>
      <c r="Y39" s="73"/>
      <c r="Z39" s="139"/>
      <c r="AA39" s="139"/>
      <c r="AB39" s="84">
        <f>SUM(AB8,AB16,AB22)</f>
        <v>36</v>
      </c>
      <c r="AC39" s="84">
        <f t="shared" ref="AC39:AR39" si="18">SUM(AC8,AC16,AC22)</f>
        <v>36</v>
      </c>
      <c r="AD39" s="84">
        <f t="shared" si="18"/>
        <v>34</v>
      </c>
      <c r="AE39" s="84">
        <f t="shared" si="18"/>
        <v>34</v>
      </c>
      <c r="AF39" s="84">
        <f t="shared" si="18"/>
        <v>36</v>
      </c>
      <c r="AG39" s="84">
        <f t="shared" si="18"/>
        <v>36</v>
      </c>
      <c r="AH39" s="84">
        <f t="shared" si="18"/>
        <v>36</v>
      </c>
      <c r="AI39" s="84">
        <f t="shared" si="18"/>
        <v>34</v>
      </c>
      <c r="AJ39" s="84">
        <f t="shared" si="18"/>
        <v>36</v>
      </c>
      <c r="AK39" s="84">
        <f t="shared" si="18"/>
        <v>32</v>
      </c>
      <c r="AL39" s="84">
        <f t="shared" si="18"/>
        <v>34</v>
      </c>
      <c r="AM39" s="84">
        <f t="shared" si="18"/>
        <v>36</v>
      </c>
      <c r="AN39" s="84">
        <f t="shared" si="18"/>
        <v>36</v>
      </c>
      <c r="AO39" s="84">
        <f t="shared" si="18"/>
        <v>36</v>
      </c>
      <c r="AP39" s="84">
        <f t="shared" si="18"/>
        <v>36</v>
      </c>
      <c r="AQ39" s="84">
        <f t="shared" si="18"/>
        <v>36</v>
      </c>
      <c r="AR39" s="84">
        <f t="shared" si="18"/>
        <v>31</v>
      </c>
      <c r="AS39" s="155">
        <f t="shared" ref="AS39:AY39" si="19">SUM(AS8,AS16,AS22)</f>
        <v>36</v>
      </c>
      <c r="AT39" s="155">
        <f t="shared" si="19"/>
        <v>36</v>
      </c>
      <c r="AU39" s="155">
        <f t="shared" si="19"/>
        <v>36</v>
      </c>
      <c r="AV39" s="139">
        <f t="shared" si="19"/>
        <v>36</v>
      </c>
      <c r="AW39" s="139">
        <f t="shared" ref="AW39" si="20">SUM(AW8,AW16,AW22)</f>
        <v>36</v>
      </c>
      <c r="AX39" s="42"/>
      <c r="AY39" s="395">
        <f t="shared" si="19"/>
        <v>811</v>
      </c>
      <c r="AZ39" s="84"/>
      <c r="BA39" s="84"/>
      <c r="BB39" s="84"/>
      <c r="BC39" s="84"/>
      <c r="BD39" s="84"/>
      <c r="BE39" s="84"/>
      <c r="BF39" s="84"/>
      <c r="BG39" s="84"/>
      <c r="BH39" s="395">
        <f>SUM(BH8,BH16,BH22)</f>
        <v>1243</v>
      </c>
    </row>
    <row r="40" spans="1:60">
      <c r="A40" s="492"/>
      <c r="B40" s="475" t="s">
        <v>68</v>
      </c>
      <c r="C40" s="476"/>
      <c r="D40" s="570"/>
      <c r="E40" s="35">
        <f>SUM(E9,E17,E23)</f>
        <v>0</v>
      </c>
      <c r="F40" s="35">
        <f t="shared" ref="F40:BH40" si="21">SUM(F9,F17,F23)</f>
        <v>0</v>
      </c>
      <c r="G40" s="35">
        <f t="shared" si="21"/>
        <v>2</v>
      </c>
      <c r="H40" s="35">
        <f t="shared" si="21"/>
        <v>2</v>
      </c>
      <c r="I40" s="35">
        <f t="shared" si="21"/>
        <v>0</v>
      </c>
      <c r="J40" s="35">
        <f t="shared" ref="J40" si="22">SUM(J9,J17,J23)</f>
        <v>0</v>
      </c>
      <c r="K40" s="35">
        <f t="shared" si="21"/>
        <v>0</v>
      </c>
      <c r="L40" s="35">
        <f t="shared" si="21"/>
        <v>2</v>
      </c>
      <c r="M40" s="35">
        <f t="shared" si="21"/>
        <v>2</v>
      </c>
      <c r="N40" s="35">
        <f t="shared" si="21"/>
        <v>2</v>
      </c>
      <c r="O40" s="35">
        <f t="shared" si="21"/>
        <v>2</v>
      </c>
      <c r="P40" s="35">
        <f t="shared" si="21"/>
        <v>0</v>
      </c>
      <c r="Q40" s="35">
        <f t="shared" si="21"/>
        <v>0</v>
      </c>
      <c r="R40" s="65"/>
      <c r="S40" s="219">
        <f t="shared" ref="R40:V40" si="23">SUM(S9,S17,S23)</f>
        <v>0</v>
      </c>
      <c r="T40" s="219">
        <f t="shared" si="23"/>
        <v>0</v>
      </c>
      <c r="U40" s="219">
        <f t="shared" si="23"/>
        <v>0</v>
      </c>
      <c r="V40" s="219">
        <f t="shared" si="23"/>
        <v>0</v>
      </c>
      <c r="W40" s="36">
        <f t="shared" si="21"/>
        <v>12</v>
      </c>
      <c r="X40" s="397"/>
      <c r="Y40" s="397"/>
      <c r="Z40" s="108"/>
      <c r="AA40" s="108"/>
      <c r="AB40" s="35">
        <f t="shared" si="21"/>
        <v>0</v>
      </c>
      <c r="AC40" s="35">
        <f t="shared" si="21"/>
        <v>0</v>
      </c>
      <c r="AD40" s="35">
        <f t="shared" si="21"/>
        <v>2</v>
      </c>
      <c r="AE40" s="35">
        <f t="shared" si="21"/>
        <v>2</v>
      </c>
      <c r="AF40" s="35">
        <f t="shared" si="21"/>
        <v>0</v>
      </c>
      <c r="AG40" s="35">
        <f t="shared" si="21"/>
        <v>0</v>
      </c>
      <c r="AH40" s="35">
        <f t="shared" si="21"/>
        <v>0</v>
      </c>
      <c r="AI40" s="35">
        <f t="shared" si="21"/>
        <v>2</v>
      </c>
      <c r="AJ40" s="35">
        <f t="shared" si="21"/>
        <v>0</v>
      </c>
      <c r="AK40" s="35">
        <f t="shared" si="21"/>
        <v>4</v>
      </c>
      <c r="AL40" s="35">
        <f t="shared" si="21"/>
        <v>2</v>
      </c>
      <c r="AM40" s="35">
        <f t="shared" si="21"/>
        <v>0</v>
      </c>
      <c r="AN40" s="35">
        <f t="shared" si="21"/>
        <v>0</v>
      </c>
      <c r="AO40" s="35">
        <f t="shared" si="21"/>
        <v>0</v>
      </c>
      <c r="AP40" s="35">
        <f t="shared" si="21"/>
        <v>0</v>
      </c>
      <c r="AQ40" s="35">
        <f t="shared" si="21"/>
        <v>0</v>
      </c>
      <c r="AR40" s="35">
        <f t="shared" si="21"/>
        <v>5</v>
      </c>
      <c r="AS40" s="155">
        <f t="shared" si="21"/>
        <v>0</v>
      </c>
      <c r="AT40" s="155">
        <f t="shared" si="21"/>
        <v>0</v>
      </c>
      <c r="AU40" s="155">
        <f t="shared" si="21"/>
        <v>0</v>
      </c>
      <c r="AV40" s="108">
        <f t="shared" si="21"/>
        <v>0</v>
      </c>
      <c r="AW40" s="108">
        <f t="shared" ref="AW40" si="24">SUM(AW9,AW17,AW23)</f>
        <v>0</v>
      </c>
      <c r="AX40" s="396"/>
      <c r="AY40" s="36">
        <f t="shared" si="21"/>
        <v>17</v>
      </c>
      <c r="AZ40" s="35"/>
      <c r="BA40" s="35"/>
      <c r="BB40" s="35"/>
      <c r="BC40" s="35"/>
      <c r="BD40" s="35"/>
      <c r="BE40" s="35"/>
      <c r="BF40" s="35"/>
      <c r="BG40" s="35"/>
      <c r="BH40" s="36">
        <f t="shared" si="21"/>
        <v>29</v>
      </c>
    </row>
    <row r="41" spans="1:60" ht="12.75" customHeight="1" thickBot="1">
      <c r="A41" s="499"/>
      <c r="B41" s="477" t="s">
        <v>69</v>
      </c>
      <c r="C41" s="478"/>
      <c r="D41" s="568"/>
      <c r="E41" s="95">
        <f>SUM(E39:E40)</f>
        <v>36</v>
      </c>
      <c r="F41" s="95">
        <f t="shared" ref="F41:P41" si="25">SUM(F39:F40)</f>
        <v>36</v>
      </c>
      <c r="G41" s="95">
        <f t="shared" si="25"/>
        <v>36</v>
      </c>
      <c r="H41" s="95">
        <f t="shared" si="25"/>
        <v>36</v>
      </c>
      <c r="I41" s="95">
        <f>SUM(I39:I40)</f>
        <v>36</v>
      </c>
      <c r="J41" s="95">
        <f>SUM(J39:J40)</f>
        <v>36</v>
      </c>
      <c r="K41" s="95">
        <f t="shared" si="25"/>
        <v>36</v>
      </c>
      <c r="L41" s="95">
        <f t="shared" si="25"/>
        <v>36</v>
      </c>
      <c r="M41" s="95">
        <f t="shared" si="25"/>
        <v>36</v>
      </c>
      <c r="N41" s="95">
        <f t="shared" si="25"/>
        <v>36</v>
      </c>
      <c r="O41" s="95">
        <f t="shared" si="25"/>
        <v>36</v>
      </c>
      <c r="P41" s="95">
        <f t="shared" si="25"/>
        <v>36</v>
      </c>
      <c r="Q41" s="95">
        <f>SUM(Q39:Q40)</f>
        <v>12</v>
      </c>
      <c r="R41" s="65"/>
      <c r="S41" s="219">
        <f t="shared" ref="R41:V41" si="26">SUM(S39:S40)</f>
        <v>0</v>
      </c>
      <c r="T41" s="219">
        <f t="shared" si="26"/>
        <v>0</v>
      </c>
      <c r="U41" s="219">
        <f t="shared" si="26"/>
        <v>0</v>
      </c>
      <c r="V41" s="219">
        <f t="shared" si="26"/>
        <v>0</v>
      </c>
      <c r="W41" s="447">
        <f>SUM(E41:V41)</f>
        <v>444</v>
      </c>
      <c r="X41" s="113"/>
      <c r="Y41" s="113"/>
      <c r="Z41" s="142">
        <f>Z26</f>
        <v>36</v>
      </c>
      <c r="AA41" s="142">
        <f>AA27</f>
        <v>0</v>
      </c>
      <c r="AB41" s="95">
        <f t="shared" ref="AB41:AH41" si="27">SUM(AB39:AB40)</f>
        <v>36</v>
      </c>
      <c r="AC41" s="95">
        <f t="shared" si="27"/>
        <v>36</v>
      </c>
      <c r="AD41" s="95">
        <f t="shared" si="27"/>
        <v>36</v>
      </c>
      <c r="AE41" s="95">
        <f t="shared" si="27"/>
        <v>36</v>
      </c>
      <c r="AF41" s="95">
        <f t="shared" si="27"/>
        <v>36</v>
      </c>
      <c r="AG41" s="95">
        <f t="shared" si="27"/>
        <v>36</v>
      </c>
      <c r="AH41" s="141">
        <f t="shared" si="27"/>
        <v>36</v>
      </c>
      <c r="AI41" s="152">
        <f t="shared" ref="AI41:AR41" si="28">SUM(AI39:AI40)</f>
        <v>36</v>
      </c>
      <c r="AJ41" s="151">
        <f t="shared" si="28"/>
        <v>36</v>
      </c>
      <c r="AK41" s="151">
        <f t="shared" si="28"/>
        <v>36</v>
      </c>
      <c r="AL41" s="151">
        <f t="shared" si="28"/>
        <v>36</v>
      </c>
      <c r="AM41" s="151">
        <f t="shared" si="28"/>
        <v>36</v>
      </c>
      <c r="AN41" s="151">
        <f t="shared" si="28"/>
        <v>36</v>
      </c>
      <c r="AO41" s="151">
        <f t="shared" si="28"/>
        <v>36</v>
      </c>
      <c r="AP41" s="151">
        <f t="shared" si="28"/>
        <v>36</v>
      </c>
      <c r="AQ41" s="151">
        <f t="shared" si="28"/>
        <v>36</v>
      </c>
      <c r="AR41" s="151">
        <f t="shared" si="28"/>
        <v>36</v>
      </c>
      <c r="AS41" s="155">
        <f>AS30</f>
        <v>36</v>
      </c>
      <c r="AT41" s="155">
        <f>AT30</f>
        <v>36</v>
      </c>
      <c r="AU41" s="155">
        <f>AU31</f>
        <v>0</v>
      </c>
      <c r="AV41" s="142">
        <f>SUM(AV39:AV40)</f>
        <v>36</v>
      </c>
      <c r="AW41" s="142">
        <f>SUM(AW39:AW40)</f>
        <v>36</v>
      </c>
      <c r="AX41" s="153"/>
      <c r="AY41" s="447">
        <f>SUM(Z41:AV41,AW41:AX41)</f>
        <v>792</v>
      </c>
      <c r="AZ41" s="18"/>
      <c r="BA41" s="18"/>
      <c r="BB41" s="18"/>
      <c r="BC41" s="18"/>
      <c r="BD41" s="18"/>
      <c r="BE41" s="18"/>
      <c r="BF41" s="18"/>
      <c r="BG41" s="143"/>
      <c r="BH41" s="144">
        <f>SUM(W41,AY41)</f>
        <v>1236</v>
      </c>
    </row>
    <row r="42" spans="1:60">
      <c r="A42" s="455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V42" s="159"/>
    </row>
    <row r="43" spans="1:60" ht="20.100000000000001" customHeight="1">
      <c r="A43" s="455"/>
    </row>
    <row r="44" spans="1:60" ht="20.100000000000001" customHeight="1">
      <c r="A44" s="455"/>
    </row>
    <row r="45" spans="1:60" ht="42" customHeight="1">
      <c r="A45" s="455"/>
    </row>
    <row r="46" spans="1:60" ht="59.25" customHeight="1">
      <c r="A46" s="455"/>
    </row>
    <row r="47" spans="1:60" ht="20.100000000000001" customHeight="1">
      <c r="A47" s="455"/>
    </row>
    <row r="48" spans="1:60" ht="20.100000000000001" customHeight="1">
      <c r="A48" s="455"/>
    </row>
    <row r="49" spans="1:1" ht="12.75" customHeight="1">
      <c r="A49" s="455"/>
    </row>
    <row r="50" spans="1:1">
      <c r="A50" s="455"/>
    </row>
    <row r="51" spans="1:1" ht="27" customHeight="1">
      <c r="A51" s="455"/>
    </row>
    <row r="52" spans="1:1" ht="36.75" customHeight="1">
      <c r="A52" s="455"/>
    </row>
    <row r="53" spans="1:1">
      <c r="A53" s="455"/>
    </row>
    <row r="54" spans="1:1">
      <c r="A54" s="455"/>
    </row>
    <row r="55" spans="1:1">
      <c r="A55" s="455"/>
    </row>
    <row r="56" spans="1:1" ht="43.5" customHeight="1">
      <c r="A56" s="455"/>
    </row>
    <row r="57" spans="1:1" ht="31.5" customHeight="1">
      <c r="A57" s="455"/>
    </row>
    <row r="58" spans="1:1">
      <c r="A58" s="455"/>
    </row>
    <row r="59" spans="1:1">
      <c r="A59" s="455"/>
    </row>
    <row r="60" spans="1:1">
      <c r="A60" s="455"/>
    </row>
    <row r="61" spans="1:1">
      <c r="A61" s="455"/>
    </row>
    <row r="62" spans="1:1">
      <c r="A62" s="455"/>
    </row>
    <row r="63" spans="1:1">
      <c r="A63" s="455"/>
    </row>
    <row r="64" spans="1:1" ht="19.5" customHeight="1">
      <c r="A64" s="455"/>
    </row>
    <row r="65" spans="1:1" ht="20.100000000000001" customHeight="1">
      <c r="A65" s="455"/>
    </row>
    <row r="66" spans="1:1" ht="12.75" customHeight="1">
      <c r="A66" s="455"/>
    </row>
    <row r="67" spans="1:1" ht="12.75" customHeight="1">
      <c r="A67" s="455"/>
    </row>
    <row r="68" spans="1:1" ht="12.75" hidden="1" customHeight="1">
      <c r="A68" s="455"/>
    </row>
    <row r="69" spans="1:1" ht="12.75" hidden="1" customHeight="1">
      <c r="A69" s="455"/>
    </row>
    <row r="70" spans="1:1" ht="12.75" hidden="1" customHeight="1">
      <c r="A70" s="455"/>
    </row>
    <row r="71" spans="1:1" ht="12.75" hidden="1" customHeight="1">
      <c r="A71" s="455"/>
    </row>
    <row r="72" spans="1:1">
      <c r="A72" s="455"/>
    </row>
    <row r="73" spans="1:1" ht="13.5" thickBot="1">
      <c r="A73" s="456"/>
    </row>
    <row r="74" spans="1:1" ht="27" customHeight="1">
      <c r="A74" s="491" t="s">
        <v>76</v>
      </c>
    </row>
    <row r="75" spans="1:1" ht="27" customHeight="1">
      <c r="A75" s="492"/>
    </row>
    <row r="76" spans="1:1">
      <c r="A76" s="492"/>
    </row>
    <row r="77" spans="1:1">
      <c r="A77" s="492"/>
    </row>
    <row r="78" spans="1:1" ht="12.75" hidden="1" customHeight="1">
      <c r="A78" s="492"/>
    </row>
    <row r="79" spans="1:1" ht="12.75" hidden="1" customHeight="1">
      <c r="A79" s="492"/>
    </row>
    <row r="80" spans="1:1" ht="12.75" hidden="1" customHeight="1">
      <c r="A80" s="492"/>
    </row>
    <row r="81" spans="1:1" ht="12.75" hidden="1" customHeight="1">
      <c r="A81" s="492"/>
    </row>
    <row r="82" spans="1:1" ht="12.75" hidden="1" customHeight="1">
      <c r="A82" s="492"/>
    </row>
    <row r="83" spans="1:1" ht="12.75" hidden="1" customHeight="1">
      <c r="A83" s="492"/>
    </row>
    <row r="84" spans="1:1">
      <c r="A84" s="492"/>
    </row>
    <row r="85" spans="1:1">
      <c r="A85" s="492"/>
    </row>
    <row r="86" spans="1:1" ht="24.95" customHeight="1">
      <c r="A86" s="492"/>
    </row>
    <row r="87" spans="1:1" ht="24.95" customHeight="1">
      <c r="A87" s="492"/>
    </row>
    <row r="88" spans="1:1" ht="24.95" customHeight="1" thickBot="1">
      <c r="A88" s="493"/>
    </row>
  </sheetData>
  <mergeCells count="48">
    <mergeCell ref="A74:A88"/>
    <mergeCell ref="B16:B17"/>
    <mergeCell ref="C16:C17"/>
    <mergeCell ref="C18:C19"/>
    <mergeCell ref="B18:B19"/>
    <mergeCell ref="B28:B29"/>
    <mergeCell ref="C28:C29"/>
    <mergeCell ref="B32:B33"/>
    <mergeCell ref="B20:B21"/>
    <mergeCell ref="C22:C23"/>
    <mergeCell ref="C34:C35"/>
    <mergeCell ref="B24:B25"/>
    <mergeCell ref="C24:C25"/>
    <mergeCell ref="B22:B23"/>
    <mergeCell ref="A3:A7"/>
    <mergeCell ref="C12:C13"/>
    <mergeCell ref="B12:B13"/>
    <mergeCell ref="B8:B9"/>
    <mergeCell ref="C8:C9"/>
    <mergeCell ref="B10:B11"/>
    <mergeCell ref="C10:C11"/>
    <mergeCell ref="B3:B7"/>
    <mergeCell ref="C3:C7"/>
    <mergeCell ref="A8:A41"/>
    <mergeCell ref="B41:D41"/>
    <mergeCell ref="B39:D39"/>
    <mergeCell ref="B40:D40"/>
    <mergeCell ref="C20:C21"/>
    <mergeCell ref="C32:C33"/>
    <mergeCell ref="B34:B35"/>
    <mergeCell ref="C14:C15"/>
    <mergeCell ref="AP3:AS3"/>
    <mergeCell ref="AU3:AW3"/>
    <mergeCell ref="B14:B15"/>
    <mergeCell ref="F3:H3"/>
    <mergeCell ref="D3:D7"/>
    <mergeCell ref="AH3:AJ3"/>
    <mergeCell ref="BC3:BF3"/>
    <mergeCell ref="BH3:BH7"/>
    <mergeCell ref="E4:BG4"/>
    <mergeCell ref="E6:BG6"/>
    <mergeCell ref="N3:Q3"/>
    <mergeCell ref="S3:U3"/>
    <mergeCell ref="Y3:AB3"/>
    <mergeCell ref="AD3:AF3"/>
    <mergeCell ref="AL3:AN3"/>
    <mergeCell ref="AZ3:BB3"/>
    <mergeCell ref="J3:M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70"/>
  <sheetViews>
    <sheetView tabSelected="1" topLeftCell="A13" zoomScale="80" zoomScaleNormal="80" workbookViewId="0">
      <selection activeCell="AH23" sqref="AH23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8.28515625" customWidth="1"/>
    <col min="5" max="20" width="3.28515625" customWidth="1"/>
    <col min="21" max="21" width="7" customWidth="1"/>
    <col min="22" max="22" width="4.7109375" customWidth="1"/>
    <col min="23" max="24" width="2.28515625" customWidth="1"/>
    <col min="25" max="36" width="3.28515625" customWidth="1"/>
    <col min="37" max="37" width="3.85546875" customWidth="1"/>
    <col min="38" max="38" width="7.42578125" customWidth="1"/>
    <col min="39" max="39" width="5.5703125" customWidth="1"/>
    <col min="40" max="59" width="2.7109375" customWidth="1"/>
    <col min="60" max="60" width="5.42578125" customWidth="1"/>
  </cols>
  <sheetData>
    <row r="1" spans="1:60" ht="15">
      <c r="B1" s="2" t="s">
        <v>52</v>
      </c>
    </row>
    <row r="2" spans="1:60" ht="15.75" thickBot="1">
      <c r="B2" s="2" t="s">
        <v>75</v>
      </c>
      <c r="C2" s="3"/>
      <c r="D2" s="3" t="s">
        <v>149</v>
      </c>
      <c r="I2" s="3"/>
      <c r="J2" s="3"/>
    </row>
    <row r="3" spans="1:60" ht="64.5" customHeight="1">
      <c r="A3" s="515" t="s">
        <v>38</v>
      </c>
      <c r="B3" s="605" t="s">
        <v>0</v>
      </c>
      <c r="C3" s="521" t="s">
        <v>53</v>
      </c>
      <c r="D3" s="524" t="s">
        <v>54</v>
      </c>
      <c r="E3" s="19" t="s">
        <v>83</v>
      </c>
      <c r="F3" s="528" t="s">
        <v>39</v>
      </c>
      <c r="G3" s="528"/>
      <c r="H3" s="528"/>
      <c r="I3" s="20" t="s">
        <v>84</v>
      </c>
      <c r="J3" s="527" t="s">
        <v>40</v>
      </c>
      <c r="K3" s="527"/>
      <c r="L3" s="527"/>
      <c r="M3" s="527"/>
      <c r="N3" s="527" t="s">
        <v>41</v>
      </c>
      <c r="O3" s="527"/>
      <c r="P3" s="527"/>
      <c r="Q3" s="527"/>
      <c r="R3" s="4" t="s">
        <v>85</v>
      </c>
      <c r="S3" s="599" t="s">
        <v>42</v>
      </c>
      <c r="T3" s="553"/>
      <c r="U3" s="398" t="s">
        <v>51</v>
      </c>
      <c r="V3" s="5" t="s">
        <v>55</v>
      </c>
      <c r="W3" s="4" t="s">
        <v>86</v>
      </c>
      <c r="X3" s="527" t="s">
        <v>43</v>
      </c>
      <c r="Y3" s="527"/>
      <c r="Z3" s="527"/>
      <c r="AA3" s="527"/>
      <c r="AB3" s="4" t="s">
        <v>87</v>
      </c>
      <c r="AC3" s="527" t="s">
        <v>44</v>
      </c>
      <c r="AD3" s="527"/>
      <c r="AE3" s="527"/>
      <c r="AF3" s="4" t="s">
        <v>100</v>
      </c>
      <c r="AG3" s="535" t="s">
        <v>45</v>
      </c>
      <c r="AH3" s="536"/>
      <c r="AI3" s="536"/>
      <c r="AJ3" s="537"/>
      <c r="AK3" s="4" t="s">
        <v>56</v>
      </c>
      <c r="AL3" s="398" t="s">
        <v>51</v>
      </c>
      <c r="AM3" s="5" t="s">
        <v>55</v>
      </c>
      <c r="AN3" s="98" t="s">
        <v>46</v>
      </c>
      <c r="AO3" s="4" t="s">
        <v>57</v>
      </c>
      <c r="AP3" s="527" t="s">
        <v>47</v>
      </c>
      <c r="AQ3" s="527"/>
      <c r="AR3" s="527"/>
      <c r="AS3" s="527"/>
      <c r="AT3" s="4" t="s">
        <v>58</v>
      </c>
      <c r="AU3" s="527" t="s">
        <v>48</v>
      </c>
      <c r="AV3" s="527"/>
      <c r="AW3" s="527"/>
      <c r="AX3" s="4" t="s">
        <v>59</v>
      </c>
      <c r="AY3" s="527" t="s">
        <v>49</v>
      </c>
      <c r="AZ3" s="527"/>
      <c r="BA3" s="527"/>
      <c r="BB3" s="527"/>
      <c r="BC3" s="527" t="s">
        <v>50</v>
      </c>
      <c r="BD3" s="527"/>
      <c r="BE3" s="527"/>
      <c r="BF3" s="527"/>
      <c r="BG3" s="6" t="s">
        <v>60</v>
      </c>
      <c r="BH3" s="529" t="s">
        <v>61</v>
      </c>
    </row>
    <row r="4" spans="1:60">
      <c r="A4" s="516"/>
      <c r="B4" s="479"/>
      <c r="C4" s="522"/>
      <c r="D4" s="525"/>
      <c r="E4" s="550" t="s">
        <v>62</v>
      </c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51"/>
      <c r="BH4" s="530"/>
    </row>
    <row r="5" spans="1:60">
      <c r="A5" s="516"/>
      <c r="B5" s="479"/>
      <c r="C5" s="522"/>
      <c r="D5" s="525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464">
        <v>51</v>
      </c>
      <c r="V5" s="8"/>
      <c r="W5" s="168">
        <v>52</v>
      </c>
      <c r="X5" s="22">
        <v>1</v>
      </c>
      <c r="Y5" s="7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2">
        <v>12</v>
      </c>
      <c r="AJ5" s="471">
        <v>13</v>
      </c>
      <c r="AK5" s="472">
        <v>14</v>
      </c>
      <c r="AL5" s="21">
        <v>15</v>
      </c>
      <c r="AM5" s="8"/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399">
        <v>35</v>
      </c>
      <c r="BH5" s="530"/>
    </row>
    <row r="6" spans="1:60">
      <c r="A6" s="516"/>
      <c r="B6" s="479"/>
      <c r="C6" s="522"/>
      <c r="D6" s="525"/>
      <c r="E6" s="532" t="s">
        <v>63</v>
      </c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51"/>
      <c r="BH6" s="530"/>
    </row>
    <row r="7" spans="1:60" ht="13.5" thickBot="1">
      <c r="A7" s="517"/>
      <c r="B7" s="606"/>
      <c r="C7" s="523"/>
      <c r="D7" s="526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41">
        <v>15</v>
      </c>
      <c r="T7" s="9">
        <v>16</v>
      </c>
      <c r="U7" s="41">
        <v>17</v>
      </c>
      <c r="V7" s="40"/>
      <c r="W7" s="173">
        <v>18</v>
      </c>
      <c r="X7" s="169">
        <v>19</v>
      </c>
      <c r="Y7" s="247">
        <v>20</v>
      </c>
      <c r="Z7" s="148">
        <v>21</v>
      </c>
      <c r="AA7" s="148">
        <v>22</v>
      </c>
      <c r="AB7" s="148">
        <v>23</v>
      </c>
      <c r="AC7" s="148">
        <v>24</v>
      </c>
      <c r="AD7" s="148">
        <v>25</v>
      </c>
      <c r="AE7" s="148">
        <v>26</v>
      </c>
      <c r="AF7" s="148">
        <v>27</v>
      </c>
      <c r="AG7" s="149">
        <v>28</v>
      </c>
      <c r="AH7" s="41">
        <v>29</v>
      </c>
      <c r="AI7" s="41">
        <v>30</v>
      </c>
      <c r="AJ7" s="473">
        <v>31</v>
      </c>
      <c r="AK7" s="474">
        <v>32</v>
      </c>
      <c r="AL7" s="148">
        <v>33</v>
      </c>
      <c r="AM7" s="40"/>
      <c r="AN7" s="148">
        <v>34</v>
      </c>
      <c r="AO7" s="148">
        <v>35</v>
      </c>
      <c r="AP7" s="148">
        <v>36</v>
      </c>
      <c r="AQ7" s="148">
        <v>37</v>
      </c>
      <c r="AR7" s="148">
        <v>38</v>
      </c>
      <c r="AS7" s="148">
        <v>39</v>
      </c>
      <c r="AT7" s="148">
        <v>40</v>
      </c>
      <c r="AU7" s="148">
        <v>41</v>
      </c>
      <c r="AV7" s="148">
        <v>42</v>
      </c>
      <c r="AW7" s="148">
        <v>43</v>
      </c>
      <c r="AX7" s="148">
        <v>44</v>
      </c>
      <c r="AY7" s="148">
        <v>45</v>
      </c>
      <c r="AZ7" s="148">
        <v>46</v>
      </c>
      <c r="BA7" s="148">
        <v>47</v>
      </c>
      <c r="BB7" s="148">
        <v>48</v>
      </c>
      <c r="BC7" s="148">
        <v>49</v>
      </c>
      <c r="BD7" s="148">
        <v>50</v>
      </c>
      <c r="BE7" s="148">
        <v>51</v>
      </c>
      <c r="BF7" s="148">
        <v>52</v>
      </c>
      <c r="BG7" s="400">
        <v>53</v>
      </c>
      <c r="BH7" s="531"/>
    </row>
    <row r="8" spans="1:60" ht="20.100000000000001" customHeight="1">
      <c r="A8" s="491" t="s">
        <v>76</v>
      </c>
      <c r="B8" s="590" t="s">
        <v>1</v>
      </c>
      <c r="C8" s="562" t="s">
        <v>64</v>
      </c>
      <c r="D8" s="212" t="s">
        <v>65</v>
      </c>
      <c r="E8" s="42">
        <f>SUM(E10,E12)</f>
        <v>4</v>
      </c>
      <c r="F8" s="42">
        <f t="shared" ref="F8:AM8" si="0">SUM(F10,F12)</f>
        <v>4</v>
      </c>
      <c r="G8" s="42">
        <f t="shared" si="0"/>
        <v>6</v>
      </c>
      <c r="H8" s="42">
        <f t="shared" si="0"/>
        <v>4</v>
      </c>
      <c r="I8" s="42">
        <f t="shared" si="0"/>
        <v>4</v>
      </c>
      <c r="J8" s="42">
        <f t="shared" si="0"/>
        <v>6</v>
      </c>
      <c r="K8" s="42">
        <f t="shared" si="0"/>
        <v>4</v>
      </c>
      <c r="L8" s="42">
        <f t="shared" si="0"/>
        <v>6</v>
      </c>
      <c r="M8" s="42">
        <f t="shared" si="0"/>
        <v>6</v>
      </c>
      <c r="N8" s="42">
        <f t="shared" si="0"/>
        <v>4</v>
      </c>
      <c r="O8" s="42">
        <f t="shared" si="0"/>
        <v>6</v>
      </c>
      <c r="P8" s="42">
        <f t="shared" si="0"/>
        <v>6</v>
      </c>
      <c r="Q8" s="42"/>
      <c r="R8" s="42"/>
      <c r="S8" s="42"/>
      <c r="T8" s="42"/>
      <c r="U8" s="42"/>
      <c r="V8" s="42">
        <f t="shared" si="0"/>
        <v>60</v>
      </c>
      <c r="W8" s="42"/>
      <c r="X8" s="42"/>
      <c r="Y8" s="42">
        <f t="shared" si="0"/>
        <v>2</v>
      </c>
      <c r="Z8" s="42">
        <f t="shared" si="0"/>
        <v>2</v>
      </c>
      <c r="AA8" s="42">
        <f t="shared" si="0"/>
        <v>2</v>
      </c>
      <c r="AB8" s="42">
        <f t="shared" si="0"/>
        <v>2</v>
      </c>
      <c r="AC8" s="42">
        <f t="shared" si="0"/>
        <v>2</v>
      </c>
      <c r="AD8" s="42">
        <f t="shared" si="0"/>
        <v>2</v>
      </c>
      <c r="AE8" s="42">
        <f t="shared" si="0"/>
        <v>2</v>
      </c>
      <c r="AF8" s="42">
        <f t="shared" si="0"/>
        <v>2</v>
      </c>
      <c r="AG8" s="42">
        <f t="shared" si="0"/>
        <v>4</v>
      </c>
      <c r="AH8" s="42"/>
      <c r="AI8" s="42"/>
      <c r="AJ8" s="42"/>
      <c r="AK8" s="42"/>
      <c r="AL8" s="42"/>
      <c r="AM8" s="42">
        <f t="shared" si="0"/>
        <v>20</v>
      </c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4"/>
      <c r="BH8" s="215">
        <f t="shared" ref="BH8:BH13" si="1">SUM(V8,AM8)</f>
        <v>80</v>
      </c>
    </row>
    <row r="9" spans="1:60" ht="20.100000000000001" customHeight="1" thickBot="1">
      <c r="A9" s="492"/>
      <c r="B9" s="591"/>
      <c r="C9" s="563"/>
      <c r="D9" s="416" t="s">
        <v>66</v>
      </c>
      <c r="E9" s="287">
        <f>SUM(E11,E13)</f>
        <v>0</v>
      </c>
      <c r="F9" s="287">
        <f t="shared" ref="F9:AM9" si="2">SUM(F11,F13)</f>
        <v>0</v>
      </c>
      <c r="G9" s="287">
        <f t="shared" si="2"/>
        <v>0</v>
      </c>
      <c r="H9" s="287">
        <f t="shared" si="2"/>
        <v>0</v>
      </c>
      <c r="I9" s="287">
        <f t="shared" si="2"/>
        <v>0</v>
      </c>
      <c r="J9" s="287">
        <f t="shared" si="2"/>
        <v>0</v>
      </c>
      <c r="K9" s="287">
        <f t="shared" si="2"/>
        <v>0</v>
      </c>
      <c r="L9" s="287">
        <f t="shared" si="2"/>
        <v>0</v>
      </c>
      <c r="M9" s="287">
        <f t="shared" si="2"/>
        <v>0</v>
      </c>
      <c r="N9" s="287">
        <f t="shared" si="2"/>
        <v>0</v>
      </c>
      <c r="O9" s="287">
        <f t="shared" si="2"/>
        <v>0</v>
      </c>
      <c r="P9" s="287">
        <f t="shared" si="2"/>
        <v>0</v>
      </c>
      <c r="Q9" s="287"/>
      <c r="R9" s="287"/>
      <c r="S9" s="287"/>
      <c r="T9" s="287"/>
      <c r="U9" s="287"/>
      <c r="V9" s="287">
        <f t="shared" si="2"/>
        <v>0</v>
      </c>
      <c r="W9" s="287"/>
      <c r="X9" s="287"/>
      <c r="Y9" s="287">
        <f t="shared" si="2"/>
        <v>0</v>
      </c>
      <c r="Z9" s="287">
        <f t="shared" si="2"/>
        <v>0</v>
      </c>
      <c r="AA9" s="287">
        <f t="shared" si="2"/>
        <v>0</v>
      </c>
      <c r="AB9" s="287">
        <f t="shared" si="2"/>
        <v>0</v>
      </c>
      <c r="AC9" s="287">
        <f t="shared" si="2"/>
        <v>0</v>
      </c>
      <c r="AD9" s="287">
        <f t="shared" si="2"/>
        <v>0</v>
      </c>
      <c r="AE9" s="287">
        <f t="shared" si="2"/>
        <v>0</v>
      </c>
      <c r="AF9" s="287">
        <f t="shared" si="2"/>
        <v>0</v>
      </c>
      <c r="AG9" s="287">
        <f t="shared" si="2"/>
        <v>0</v>
      </c>
      <c r="AH9" s="287"/>
      <c r="AI9" s="287"/>
      <c r="AJ9" s="287"/>
      <c r="AK9" s="287"/>
      <c r="AL9" s="287"/>
      <c r="AM9" s="287">
        <f t="shared" si="2"/>
        <v>0</v>
      </c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3"/>
      <c r="BH9" s="217">
        <f t="shared" si="1"/>
        <v>0</v>
      </c>
    </row>
    <row r="10" spans="1:60">
      <c r="A10" s="492"/>
      <c r="B10" s="595" t="s">
        <v>4</v>
      </c>
      <c r="C10" s="571" t="s">
        <v>130</v>
      </c>
      <c r="D10" s="188" t="s">
        <v>65</v>
      </c>
      <c r="E10" s="189">
        <v>2</v>
      </c>
      <c r="F10" s="189">
        <v>2</v>
      </c>
      <c r="G10" s="189">
        <v>4</v>
      </c>
      <c r="H10" s="189">
        <v>2</v>
      </c>
      <c r="I10" s="189">
        <v>2</v>
      </c>
      <c r="J10" s="189">
        <v>4</v>
      </c>
      <c r="K10" s="189">
        <v>2</v>
      </c>
      <c r="L10" s="189">
        <v>4</v>
      </c>
      <c r="M10" s="189">
        <v>2</v>
      </c>
      <c r="N10" s="189">
        <v>2</v>
      </c>
      <c r="O10" s="189">
        <v>4</v>
      </c>
      <c r="P10" s="189">
        <v>4</v>
      </c>
      <c r="Q10" s="103"/>
      <c r="R10" s="103"/>
      <c r="S10" s="103"/>
      <c r="T10" s="103"/>
      <c r="U10" s="61" t="s">
        <v>34</v>
      </c>
      <c r="V10" s="114">
        <f>SUM(E10:U10)</f>
        <v>34</v>
      </c>
      <c r="W10" s="340"/>
      <c r="X10" s="340"/>
      <c r="Y10" s="189"/>
      <c r="Z10" s="189"/>
      <c r="AA10" s="189"/>
      <c r="AB10" s="189"/>
      <c r="AC10" s="189"/>
      <c r="AD10" s="189"/>
      <c r="AE10" s="189"/>
      <c r="AF10" s="189"/>
      <c r="AG10" s="401"/>
      <c r="AH10" s="103"/>
      <c r="AI10" s="103"/>
      <c r="AJ10" s="103"/>
      <c r="AK10" s="103"/>
      <c r="AL10" s="402"/>
      <c r="AM10" s="114">
        <f>SUM(Y10:AJ10,AL10:AL10)</f>
        <v>0</v>
      </c>
      <c r="AN10" s="403"/>
      <c r="AO10" s="403"/>
      <c r="AP10" s="403"/>
      <c r="AQ10" s="403"/>
      <c r="AR10" s="404"/>
      <c r="AS10" s="404"/>
      <c r="AT10" s="404"/>
      <c r="AU10" s="404"/>
      <c r="AV10" s="405"/>
      <c r="AW10" s="405"/>
      <c r="AX10" s="343"/>
      <c r="AY10" s="343"/>
      <c r="AZ10" s="343"/>
      <c r="BA10" s="343"/>
      <c r="BB10" s="343"/>
      <c r="BC10" s="343"/>
      <c r="BD10" s="343"/>
      <c r="BE10" s="343"/>
      <c r="BF10" s="343"/>
      <c r="BG10" s="344"/>
      <c r="BH10" s="336">
        <f t="shared" si="1"/>
        <v>34</v>
      </c>
    </row>
    <row r="11" spans="1:60">
      <c r="A11" s="492"/>
      <c r="B11" s="596"/>
      <c r="C11" s="561"/>
      <c r="D11" s="13" t="s">
        <v>66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103"/>
      <c r="R11" s="103"/>
      <c r="S11" s="103"/>
      <c r="T11" s="103"/>
      <c r="U11" s="48"/>
      <c r="V11" s="52">
        <f>SUM(E11:U11)</f>
        <v>0</v>
      </c>
      <c r="W11" s="14"/>
      <c r="X11" s="14"/>
      <c r="Y11" s="30"/>
      <c r="Z11" s="30"/>
      <c r="AA11" s="30"/>
      <c r="AB11" s="30"/>
      <c r="AC11" s="30"/>
      <c r="AD11" s="30"/>
      <c r="AE11" s="30"/>
      <c r="AF11" s="30"/>
      <c r="AG11" s="407"/>
      <c r="AH11" s="103"/>
      <c r="AI11" s="103"/>
      <c r="AJ11" s="103"/>
      <c r="AK11" s="103"/>
      <c r="AL11" s="164"/>
      <c r="AM11" s="52">
        <f>SUM(Y11:AJ11,AL11:AL11)</f>
        <v>0</v>
      </c>
      <c r="AN11" s="104"/>
      <c r="AO11" s="104"/>
      <c r="AP11" s="104"/>
      <c r="AQ11" s="104"/>
      <c r="AR11" s="105"/>
      <c r="AS11" s="105"/>
      <c r="AT11" s="105"/>
      <c r="AU11" s="105"/>
      <c r="AV11" s="106"/>
      <c r="AW11" s="106"/>
      <c r="AX11" s="12"/>
      <c r="AY11" s="12"/>
      <c r="AZ11" s="12"/>
      <c r="BA11" s="12"/>
      <c r="BB11" s="12"/>
      <c r="BC11" s="12"/>
      <c r="BD11" s="12"/>
      <c r="BE11" s="12"/>
      <c r="BF11" s="12"/>
      <c r="BG11" s="107"/>
      <c r="BH11" s="100">
        <f t="shared" si="1"/>
        <v>0</v>
      </c>
    </row>
    <row r="12" spans="1:60">
      <c r="A12" s="492"/>
      <c r="B12" s="594" t="s">
        <v>5</v>
      </c>
      <c r="C12" s="485" t="s">
        <v>6</v>
      </c>
      <c r="D12" s="10" t="s">
        <v>65</v>
      </c>
      <c r="E12" s="46">
        <v>2</v>
      </c>
      <c r="F12" s="46">
        <v>2</v>
      </c>
      <c r="G12" s="46">
        <v>2</v>
      </c>
      <c r="H12" s="46">
        <v>2</v>
      </c>
      <c r="I12" s="46">
        <v>2</v>
      </c>
      <c r="J12" s="46">
        <v>2</v>
      </c>
      <c r="K12" s="46">
        <v>2</v>
      </c>
      <c r="L12" s="46">
        <v>2</v>
      </c>
      <c r="M12" s="46">
        <v>4</v>
      </c>
      <c r="N12" s="46">
        <v>2</v>
      </c>
      <c r="O12" s="46">
        <v>2</v>
      </c>
      <c r="P12" s="46">
        <v>2</v>
      </c>
      <c r="Q12" s="103"/>
      <c r="R12" s="103"/>
      <c r="S12" s="103"/>
      <c r="T12" s="103"/>
      <c r="U12" s="48" t="s">
        <v>173</v>
      </c>
      <c r="V12" s="49">
        <f t="shared" ref="V12:V17" si="3">SUM(E12:U12)</f>
        <v>26</v>
      </c>
      <c r="W12" s="14"/>
      <c r="X12" s="14"/>
      <c r="Y12" s="46">
        <v>2</v>
      </c>
      <c r="Z12" s="46">
        <v>2</v>
      </c>
      <c r="AA12" s="46">
        <v>2</v>
      </c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101">
        <v>4</v>
      </c>
      <c r="AH12" s="103"/>
      <c r="AI12" s="103"/>
      <c r="AJ12" s="103"/>
      <c r="AK12" s="103"/>
      <c r="AL12" s="164" t="s">
        <v>34</v>
      </c>
      <c r="AM12" s="114">
        <f>SUM(Y12:AJ12,AL12:AL12)</f>
        <v>20</v>
      </c>
      <c r="AN12" s="104"/>
      <c r="AO12" s="104"/>
      <c r="AP12" s="104"/>
      <c r="AQ12" s="104"/>
      <c r="AR12" s="105"/>
      <c r="AS12" s="105"/>
      <c r="AT12" s="105"/>
      <c r="AU12" s="105"/>
      <c r="AV12" s="106"/>
      <c r="AW12" s="106"/>
      <c r="AX12" s="12"/>
      <c r="AY12" s="12"/>
      <c r="AZ12" s="12"/>
      <c r="BA12" s="12"/>
      <c r="BB12" s="12"/>
      <c r="BC12" s="12"/>
      <c r="BD12" s="12"/>
      <c r="BE12" s="12"/>
      <c r="BF12" s="12"/>
      <c r="BG12" s="107"/>
      <c r="BH12" s="99">
        <f t="shared" si="1"/>
        <v>46</v>
      </c>
    </row>
    <row r="13" spans="1:60" ht="13.5" thickBot="1">
      <c r="A13" s="492"/>
      <c r="B13" s="595"/>
      <c r="C13" s="487"/>
      <c r="D13" s="32" t="s">
        <v>66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103"/>
      <c r="R13" s="103"/>
      <c r="S13" s="103"/>
      <c r="T13" s="103"/>
      <c r="U13" s="65"/>
      <c r="V13" s="66">
        <f t="shared" si="3"/>
        <v>0</v>
      </c>
      <c r="W13" s="349"/>
      <c r="X13" s="349"/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103"/>
      <c r="AI13" s="103"/>
      <c r="AJ13" s="103"/>
      <c r="AK13" s="103"/>
      <c r="AL13" s="406"/>
      <c r="AM13" s="66">
        <f>SUM(Y13:AJ13,AL13:AL13)</f>
        <v>0</v>
      </c>
      <c r="AN13" s="118"/>
      <c r="AO13" s="118"/>
      <c r="AP13" s="118"/>
      <c r="AQ13" s="118"/>
      <c r="AR13" s="119"/>
      <c r="AS13" s="119"/>
      <c r="AT13" s="119"/>
      <c r="AU13" s="119"/>
      <c r="AV13" s="120"/>
      <c r="AW13" s="120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351">
        <f t="shared" si="1"/>
        <v>0</v>
      </c>
    </row>
    <row r="14" spans="1:60" ht="12.75" customHeight="1">
      <c r="A14" s="492"/>
      <c r="B14" s="590" t="s">
        <v>127</v>
      </c>
      <c r="C14" s="502" t="s">
        <v>128</v>
      </c>
      <c r="D14" s="345" t="s">
        <v>65</v>
      </c>
      <c r="E14" s="42">
        <f t="shared" ref="E14:P14" si="4">E16</f>
        <v>6</v>
      </c>
      <c r="F14" s="42">
        <f t="shared" si="4"/>
        <v>6</v>
      </c>
      <c r="G14" s="42">
        <f t="shared" si="4"/>
        <v>4</v>
      </c>
      <c r="H14" s="42">
        <f t="shared" si="4"/>
        <v>4</v>
      </c>
      <c r="I14" s="42">
        <f t="shared" si="4"/>
        <v>6</v>
      </c>
      <c r="J14" s="42">
        <f t="shared" si="4"/>
        <v>4</v>
      </c>
      <c r="K14" s="42">
        <f t="shared" si="4"/>
        <v>4</v>
      </c>
      <c r="L14" s="42">
        <f t="shared" si="4"/>
        <v>4</v>
      </c>
      <c r="M14" s="42">
        <f t="shared" si="4"/>
        <v>6</v>
      </c>
      <c r="N14" s="42">
        <f t="shared" si="4"/>
        <v>4</v>
      </c>
      <c r="O14" s="42">
        <f t="shared" si="4"/>
        <v>4</v>
      </c>
      <c r="P14" s="42">
        <f t="shared" si="4"/>
        <v>2</v>
      </c>
      <c r="Q14" s="42"/>
      <c r="R14" s="42"/>
      <c r="S14" s="42"/>
      <c r="T14" s="42"/>
      <c r="U14" s="42"/>
      <c r="V14" s="42">
        <f>V16</f>
        <v>54</v>
      </c>
      <c r="W14" s="42"/>
      <c r="X14" s="42"/>
      <c r="Y14" s="42">
        <f t="shared" ref="Y14:AG14" si="5">Y16</f>
        <v>6</v>
      </c>
      <c r="Z14" s="42">
        <f t="shared" si="5"/>
        <v>6</v>
      </c>
      <c r="AA14" s="42">
        <f t="shared" si="5"/>
        <v>6</v>
      </c>
      <c r="AB14" s="42">
        <f t="shared" si="5"/>
        <v>4</v>
      </c>
      <c r="AC14" s="42">
        <f t="shared" si="5"/>
        <v>6</v>
      </c>
      <c r="AD14" s="42">
        <f t="shared" si="5"/>
        <v>6</v>
      </c>
      <c r="AE14" s="42">
        <f t="shared" si="5"/>
        <v>6</v>
      </c>
      <c r="AF14" s="42">
        <f t="shared" si="5"/>
        <v>4</v>
      </c>
      <c r="AG14" s="42">
        <f t="shared" si="5"/>
        <v>3</v>
      </c>
      <c r="AH14" s="42"/>
      <c r="AI14" s="42"/>
      <c r="AJ14" s="42"/>
      <c r="AK14" s="42"/>
      <c r="AL14" s="42"/>
      <c r="AM14" s="42">
        <f>AM16</f>
        <v>47</v>
      </c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>
        <f>BH16</f>
        <v>101</v>
      </c>
    </row>
    <row r="15" spans="1:60" ht="13.5" thickBot="1">
      <c r="A15" s="492"/>
      <c r="B15" s="591"/>
      <c r="C15" s="503"/>
      <c r="D15" s="417" t="s">
        <v>66</v>
      </c>
      <c r="E15" s="287">
        <f t="shared" ref="E15:P15" si="6">E17</f>
        <v>2</v>
      </c>
      <c r="F15" s="287">
        <f t="shared" si="6"/>
        <v>0</v>
      </c>
      <c r="G15" s="287">
        <f t="shared" si="6"/>
        <v>0</v>
      </c>
      <c r="H15" s="287">
        <f t="shared" si="6"/>
        <v>0</v>
      </c>
      <c r="I15" s="287">
        <f t="shared" si="6"/>
        <v>0</v>
      </c>
      <c r="J15" s="287">
        <f t="shared" si="6"/>
        <v>0</v>
      </c>
      <c r="K15" s="287">
        <f t="shared" si="6"/>
        <v>0</v>
      </c>
      <c r="L15" s="287">
        <f t="shared" si="6"/>
        <v>0</v>
      </c>
      <c r="M15" s="287">
        <f t="shared" si="6"/>
        <v>0</v>
      </c>
      <c r="N15" s="287">
        <f t="shared" si="6"/>
        <v>0</v>
      </c>
      <c r="O15" s="287">
        <f t="shared" si="6"/>
        <v>0</v>
      </c>
      <c r="P15" s="287">
        <f t="shared" si="6"/>
        <v>1</v>
      </c>
      <c r="Q15" s="287"/>
      <c r="R15" s="287"/>
      <c r="S15" s="287"/>
      <c r="T15" s="287"/>
      <c r="U15" s="287"/>
      <c r="V15" s="287">
        <f>V17</f>
        <v>3</v>
      </c>
      <c r="W15" s="287"/>
      <c r="X15" s="287"/>
      <c r="Y15" s="287">
        <f t="shared" ref="Y15:AG15" si="7">Y17</f>
        <v>0</v>
      </c>
      <c r="Z15" s="287">
        <f t="shared" si="7"/>
        <v>0</v>
      </c>
      <c r="AA15" s="287">
        <f t="shared" si="7"/>
        <v>0</v>
      </c>
      <c r="AB15" s="287">
        <f t="shared" si="7"/>
        <v>0</v>
      </c>
      <c r="AC15" s="287">
        <f t="shared" si="7"/>
        <v>0</v>
      </c>
      <c r="AD15" s="287">
        <f t="shared" si="7"/>
        <v>0</v>
      </c>
      <c r="AE15" s="287">
        <f t="shared" si="7"/>
        <v>0</v>
      </c>
      <c r="AF15" s="287">
        <f t="shared" si="7"/>
        <v>0</v>
      </c>
      <c r="AG15" s="287">
        <f t="shared" si="7"/>
        <v>0</v>
      </c>
      <c r="AH15" s="287"/>
      <c r="AI15" s="287"/>
      <c r="AJ15" s="287"/>
      <c r="AK15" s="287"/>
      <c r="AL15" s="287"/>
      <c r="AM15" s="287">
        <f>AM17</f>
        <v>0</v>
      </c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>
        <f>BH17</f>
        <v>3</v>
      </c>
    </row>
    <row r="16" spans="1:60" ht="12.75" customHeight="1">
      <c r="A16" s="492"/>
      <c r="B16" s="594" t="s">
        <v>18</v>
      </c>
      <c r="C16" s="490" t="s">
        <v>152</v>
      </c>
      <c r="D16" s="10" t="s">
        <v>65</v>
      </c>
      <c r="E16" s="46">
        <v>6</v>
      </c>
      <c r="F16" s="46">
        <v>6</v>
      </c>
      <c r="G16" s="46">
        <v>4</v>
      </c>
      <c r="H16" s="46">
        <v>4</v>
      </c>
      <c r="I16" s="46">
        <v>6</v>
      </c>
      <c r="J16" s="46">
        <v>4</v>
      </c>
      <c r="K16" s="46">
        <v>4</v>
      </c>
      <c r="L16" s="46">
        <v>4</v>
      </c>
      <c r="M16" s="46">
        <v>6</v>
      </c>
      <c r="N16" s="46">
        <v>4</v>
      </c>
      <c r="O16" s="46">
        <v>4</v>
      </c>
      <c r="P16" s="46">
        <v>2</v>
      </c>
      <c r="Q16" s="103"/>
      <c r="R16" s="103"/>
      <c r="S16" s="103"/>
      <c r="T16" s="103"/>
      <c r="U16" s="48" t="s">
        <v>172</v>
      </c>
      <c r="V16" s="49">
        <f t="shared" si="3"/>
        <v>54</v>
      </c>
      <c r="W16" s="14"/>
      <c r="X16" s="14"/>
      <c r="Y16" s="221">
        <v>6</v>
      </c>
      <c r="Z16" s="221">
        <v>6</v>
      </c>
      <c r="AA16" s="221">
        <v>6</v>
      </c>
      <c r="AB16" s="221">
        <v>4</v>
      </c>
      <c r="AC16" s="221">
        <v>6</v>
      </c>
      <c r="AD16" s="221">
        <v>6</v>
      </c>
      <c r="AE16" s="221">
        <v>6</v>
      </c>
      <c r="AF16" s="221">
        <v>4</v>
      </c>
      <c r="AG16" s="408">
        <v>3</v>
      </c>
      <c r="AH16" s="103"/>
      <c r="AI16" s="103"/>
      <c r="AJ16" s="103"/>
      <c r="AK16" s="103"/>
      <c r="AL16" s="48" t="s">
        <v>34</v>
      </c>
      <c r="AM16" s="114">
        <f>SUM(Y16:AJ16,AL16:AL16)</f>
        <v>47</v>
      </c>
      <c r="AN16" s="104"/>
      <c r="AO16" s="104"/>
      <c r="AP16" s="104"/>
      <c r="AQ16" s="104"/>
      <c r="AR16" s="105"/>
      <c r="AS16" s="105"/>
      <c r="AT16" s="105"/>
      <c r="AU16" s="105"/>
      <c r="AV16" s="106"/>
      <c r="AW16" s="106"/>
      <c r="AX16" s="12"/>
      <c r="AY16" s="12"/>
      <c r="AZ16" s="12"/>
      <c r="BA16" s="12"/>
      <c r="BB16" s="12"/>
      <c r="BC16" s="12"/>
      <c r="BD16" s="12"/>
      <c r="BE16" s="12"/>
      <c r="BF16" s="12"/>
      <c r="BG16" s="107"/>
      <c r="BH16" s="99">
        <f>SUM(V16,AM16)</f>
        <v>101</v>
      </c>
    </row>
    <row r="17" spans="1:60" ht="13.5" thickBot="1">
      <c r="A17" s="492"/>
      <c r="B17" s="595"/>
      <c r="C17" s="487"/>
      <c r="D17" s="32" t="s">
        <v>66</v>
      </c>
      <c r="E17" s="33">
        <v>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103"/>
      <c r="R17" s="103"/>
      <c r="S17" s="103"/>
      <c r="T17" s="103"/>
      <c r="U17" s="65"/>
      <c r="V17" s="66">
        <f t="shared" si="3"/>
        <v>3</v>
      </c>
      <c r="W17" s="349"/>
      <c r="X17" s="349"/>
      <c r="Y17" s="440">
        <v>0</v>
      </c>
      <c r="Z17" s="440">
        <v>0</v>
      </c>
      <c r="AA17" s="440">
        <v>0</v>
      </c>
      <c r="AB17" s="440">
        <v>0</v>
      </c>
      <c r="AC17" s="440">
        <v>0</v>
      </c>
      <c r="AD17" s="440">
        <v>0</v>
      </c>
      <c r="AE17" s="440">
        <v>0</v>
      </c>
      <c r="AF17" s="440">
        <v>0</v>
      </c>
      <c r="AG17" s="440">
        <v>0</v>
      </c>
      <c r="AH17" s="103"/>
      <c r="AI17" s="103"/>
      <c r="AJ17" s="103"/>
      <c r="AK17" s="103"/>
      <c r="AL17" s="65"/>
      <c r="AM17" s="66">
        <f>SUM(Y17:AJ17,AL17:AL17)</f>
        <v>0</v>
      </c>
      <c r="AN17" s="118"/>
      <c r="AO17" s="118"/>
      <c r="AP17" s="118"/>
      <c r="AQ17" s="118"/>
      <c r="AR17" s="119"/>
      <c r="AS17" s="119"/>
      <c r="AT17" s="119"/>
      <c r="AU17" s="119"/>
      <c r="AV17" s="120"/>
      <c r="AW17" s="120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351">
        <f>SUM(V17,AM17)</f>
        <v>3</v>
      </c>
    </row>
    <row r="18" spans="1:60" ht="12.75" customHeight="1">
      <c r="A18" s="492"/>
      <c r="B18" s="597" t="s">
        <v>136</v>
      </c>
      <c r="C18" s="483" t="s">
        <v>13</v>
      </c>
      <c r="D18" s="218" t="s">
        <v>65</v>
      </c>
      <c r="E18" s="73">
        <f t="shared" ref="E18:T18" si="8">SUM(E20,E22:E23,E25,E27:E29,E31:E32)</f>
        <v>24</v>
      </c>
      <c r="F18" s="73">
        <f t="shared" si="8"/>
        <v>26</v>
      </c>
      <c r="G18" s="73">
        <f t="shared" si="8"/>
        <v>26</v>
      </c>
      <c r="H18" s="73">
        <f t="shared" si="8"/>
        <v>28</v>
      </c>
      <c r="I18" s="73">
        <f t="shared" si="8"/>
        <v>26</v>
      </c>
      <c r="J18" s="73">
        <f t="shared" si="8"/>
        <v>26</v>
      </c>
      <c r="K18" s="73">
        <f t="shared" si="8"/>
        <v>24</v>
      </c>
      <c r="L18" s="73">
        <f t="shared" si="8"/>
        <v>26</v>
      </c>
      <c r="M18" s="73">
        <f t="shared" si="8"/>
        <v>24</v>
      </c>
      <c r="N18" s="73">
        <f t="shared" si="8"/>
        <v>26</v>
      </c>
      <c r="O18" s="73">
        <f t="shared" si="8"/>
        <v>24</v>
      </c>
      <c r="P18" s="73">
        <f t="shared" si="8"/>
        <v>26</v>
      </c>
      <c r="Q18" s="73">
        <f t="shared" si="8"/>
        <v>36</v>
      </c>
      <c r="R18" s="73">
        <f t="shared" si="8"/>
        <v>36</v>
      </c>
      <c r="S18" s="73">
        <f t="shared" si="8"/>
        <v>36</v>
      </c>
      <c r="T18" s="73">
        <f t="shared" si="8"/>
        <v>36</v>
      </c>
      <c r="U18" s="73"/>
      <c r="V18" s="73">
        <f>SUM(V20,V22:V23,V25,V27:V29,V31:V32)</f>
        <v>450</v>
      </c>
      <c r="W18" s="73"/>
      <c r="X18" s="73"/>
      <c r="Y18" s="73">
        <f t="shared" ref="Y18:AJ18" si="9">SUM(Y20,Y22:Y23,Y25,Y27:Y29,Y31:Y32)</f>
        <v>28</v>
      </c>
      <c r="Z18" s="73">
        <f t="shared" si="9"/>
        <v>26</v>
      </c>
      <c r="AA18" s="73">
        <f t="shared" si="9"/>
        <v>28</v>
      </c>
      <c r="AB18" s="73">
        <f t="shared" si="9"/>
        <v>28</v>
      </c>
      <c r="AC18" s="73">
        <f t="shared" si="9"/>
        <v>28</v>
      </c>
      <c r="AD18" s="73">
        <f t="shared" si="9"/>
        <v>26</v>
      </c>
      <c r="AE18" s="73">
        <f t="shared" si="9"/>
        <v>28</v>
      </c>
      <c r="AF18" s="73">
        <f t="shared" si="9"/>
        <v>28</v>
      </c>
      <c r="AG18" s="73">
        <f t="shared" si="9"/>
        <v>28</v>
      </c>
      <c r="AH18" s="73">
        <f t="shared" si="9"/>
        <v>36</v>
      </c>
      <c r="AI18" s="73">
        <f t="shared" si="9"/>
        <v>36</v>
      </c>
      <c r="AJ18" s="73">
        <f t="shared" si="9"/>
        <v>36</v>
      </c>
      <c r="AK18" s="73">
        <f>SUM(AK20,AK22:AK23,AK25,AK27:AK29,AK31:AK32)</f>
        <v>36</v>
      </c>
      <c r="AL18" s="73"/>
      <c r="AM18" s="73">
        <f>SUM(AM20,AM22:AM23,AM25,AM27:AM29,AM31:AM32)</f>
        <v>392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>
        <f>SUM(BH20,BH22:BH23,BH25,BH27:BH29,BH31:BH32)</f>
        <v>806</v>
      </c>
    </row>
    <row r="19" spans="1:60" ht="12.75" customHeight="1" thickBot="1">
      <c r="A19" s="492"/>
      <c r="B19" s="598"/>
      <c r="C19" s="484"/>
      <c r="D19" s="418" t="s">
        <v>66</v>
      </c>
      <c r="E19" s="295">
        <f t="shared" ref="E19:P19" si="10">SUM(E21,E24,E26)</f>
        <v>0</v>
      </c>
      <c r="F19" s="295">
        <f t="shared" si="10"/>
        <v>0</v>
      </c>
      <c r="G19" s="295">
        <f t="shared" si="10"/>
        <v>0</v>
      </c>
      <c r="H19" s="295">
        <f t="shared" si="10"/>
        <v>0</v>
      </c>
      <c r="I19" s="295">
        <f t="shared" si="10"/>
        <v>0</v>
      </c>
      <c r="J19" s="295">
        <f t="shared" si="10"/>
        <v>0</v>
      </c>
      <c r="K19" s="295">
        <f t="shared" si="10"/>
        <v>4</v>
      </c>
      <c r="L19" s="295">
        <f t="shared" si="10"/>
        <v>0</v>
      </c>
      <c r="M19" s="295">
        <f t="shared" si="10"/>
        <v>0</v>
      </c>
      <c r="N19" s="295">
        <f t="shared" si="10"/>
        <v>2</v>
      </c>
      <c r="O19" s="295">
        <f t="shared" si="10"/>
        <v>2</v>
      </c>
      <c r="P19" s="295">
        <f t="shared" si="10"/>
        <v>1</v>
      </c>
      <c r="Q19" s="295"/>
      <c r="R19" s="295"/>
      <c r="S19" s="295"/>
      <c r="T19" s="295"/>
      <c r="U19" s="354"/>
      <c r="V19" s="435">
        <f>SUM(E19:P19)</f>
        <v>9</v>
      </c>
      <c r="W19" s="355"/>
      <c r="X19" s="355"/>
      <c r="Y19" s="295">
        <f>SUM(Y26,Y30,Y24)</f>
        <v>0</v>
      </c>
      <c r="Z19" s="295">
        <f t="shared" ref="Z19:AG19" si="11">SUM(Z26,Z30,Z24)</f>
        <v>2</v>
      </c>
      <c r="AA19" s="295">
        <f t="shared" si="11"/>
        <v>0</v>
      </c>
      <c r="AB19" s="295">
        <f t="shared" si="11"/>
        <v>2</v>
      </c>
      <c r="AC19" s="295">
        <f t="shared" si="11"/>
        <v>0</v>
      </c>
      <c r="AD19" s="295">
        <f t="shared" si="11"/>
        <v>2</v>
      </c>
      <c r="AE19" s="295">
        <f t="shared" si="11"/>
        <v>0</v>
      </c>
      <c r="AF19" s="295">
        <f t="shared" si="11"/>
        <v>2</v>
      </c>
      <c r="AG19" s="295">
        <f t="shared" si="11"/>
        <v>1</v>
      </c>
      <c r="AH19" s="295"/>
      <c r="AI19" s="295"/>
      <c r="AJ19" s="295"/>
      <c r="AK19" s="295"/>
      <c r="AL19" s="295"/>
      <c r="AM19" s="435">
        <f>SUM(Y19:AG19)</f>
        <v>9</v>
      </c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6"/>
      <c r="BH19" s="436">
        <f t="shared" ref="BH19:BH26" si="12">SUM(V19,AM19)</f>
        <v>18</v>
      </c>
    </row>
    <row r="20" spans="1:60" ht="12.75" customHeight="1">
      <c r="A20" s="492"/>
      <c r="B20" s="594" t="s">
        <v>102</v>
      </c>
      <c r="C20" s="560" t="s">
        <v>153</v>
      </c>
      <c r="D20" s="10" t="s">
        <v>65</v>
      </c>
      <c r="E20" s="46">
        <v>12</v>
      </c>
      <c r="F20" s="46">
        <v>12</v>
      </c>
      <c r="G20" s="46">
        <v>12</v>
      </c>
      <c r="H20" s="46">
        <v>14</v>
      </c>
      <c r="I20" s="46">
        <v>12</v>
      </c>
      <c r="J20" s="46">
        <v>12</v>
      </c>
      <c r="K20" s="46">
        <v>12</v>
      </c>
      <c r="L20" s="46">
        <v>12</v>
      </c>
      <c r="M20" s="46">
        <v>12</v>
      </c>
      <c r="N20" s="46">
        <v>12</v>
      </c>
      <c r="O20" s="46">
        <v>12</v>
      </c>
      <c r="P20" s="46">
        <v>14</v>
      </c>
      <c r="Q20" s="156"/>
      <c r="R20" s="156"/>
      <c r="S20" s="156"/>
      <c r="T20" s="156"/>
      <c r="U20" s="48" t="s">
        <v>175</v>
      </c>
      <c r="V20" s="49">
        <f>SUM(E20:U20)</f>
        <v>148</v>
      </c>
      <c r="W20" s="14"/>
      <c r="X20" s="14"/>
      <c r="Y20" s="46"/>
      <c r="Z20" s="46"/>
      <c r="AA20" s="46"/>
      <c r="AB20" s="46"/>
      <c r="AC20" s="46"/>
      <c r="AD20" s="46"/>
      <c r="AE20" s="46"/>
      <c r="AF20" s="46"/>
      <c r="AG20" s="46"/>
      <c r="AH20" s="156"/>
      <c r="AI20" s="156"/>
      <c r="AJ20" s="156"/>
      <c r="AK20" s="156"/>
      <c r="AL20" s="48"/>
      <c r="AM20" s="114">
        <f>SUM(Y20:AJ20,AL20:AL20)</f>
        <v>0</v>
      </c>
      <c r="AN20" s="104"/>
      <c r="AO20" s="104"/>
      <c r="AP20" s="104"/>
      <c r="AQ20" s="104"/>
      <c r="AR20" s="105"/>
      <c r="AS20" s="105"/>
      <c r="AT20" s="105"/>
      <c r="AU20" s="105"/>
      <c r="AV20" s="106"/>
      <c r="AW20" s="106"/>
      <c r="AX20" s="12"/>
      <c r="AY20" s="12"/>
      <c r="AZ20" s="12"/>
      <c r="BA20" s="12"/>
      <c r="BB20" s="12"/>
      <c r="BC20" s="12"/>
      <c r="BD20" s="12"/>
      <c r="BE20" s="12"/>
      <c r="BF20" s="12"/>
      <c r="BG20" s="107"/>
      <c r="BH20" s="99">
        <f t="shared" si="12"/>
        <v>148</v>
      </c>
    </row>
    <row r="21" spans="1:60">
      <c r="A21" s="492"/>
      <c r="B21" s="596"/>
      <c r="C21" s="561"/>
      <c r="D21" s="13" t="s">
        <v>66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2</v>
      </c>
      <c r="O21" s="30">
        <v>0</v>
      </c>
      <c r="P21" s="30">
        <v>0</v>
      </c>
      <c r="Q21" s="156"/>
      <c r="R21" s="156"/>
      <c r="S21" s="156"/>
      <c r="T21" s="156"/>
      <c r="U21" s="48"/>
      <c r="V21" s="52">
        <f>SUM(E21:U21)</f>
        <v>2</v>
      </c>
      <c r="W21" s="14"/>
      <c r="X21" s="14"/>
      <c r="Y21" s="30"/>
      <c r="Z21" s="30"/>
      <c r="AA21" s="30"/>
      <c r="AB21" s="30"/>
      <c r="AC21" s="30"/>
      <c r="AD21" s="30"/>
      <c r="AE21" s="30"/>
      <c r="AF21" s="30"/>
      <c r="AG21" s="30"/>
      <c r="AH21" s="156"/>
      <c r="AI21" s="156"/>
      <c r="AJ21" s="156"/>
      <c r="AK21" s="156"/>
      <c r="AL21" s="48"/>
      <c r="AM21" s="52">
        <f>SUM(Y21:AJ21,AL21:AL21)</f>
        <v>0</v>
      </c>
      <c r="AN21" s="104"/>
      <c r="AO21" s="104"/>
      <c r="AP21" s="104"/>
      <c r="AQ21" s="104"/>
      <c r="AR21" s="105"/>
      <c r="AS21" s="105"/>
      <c r="AT21" s="105"/>
      <c r="AU21" s="105"/>
      <c r="AV21" s="106"/>
      <c r="AW21" s="106"/>
      <c r="AX21" s="12"/>
      <c r="AY21" s="12"/>
      <c r="AZ21" s="12"/>
      <c r="BA21" s="12"/>
      <c r="BB21" s="12"/>
      <c r="BC21" s="12"/>
      <c r="BD21" s="12"/>
      <c r="BE21" s="12"/>
      <c r="BF21" s="12"/>
      <c r="BG21" s="107"/>
      <c r="BH21" s="100">
        <f t="shared" si="12"/>
        <v>2</v>
      </c>
    </row>
    <row r="22" spans="1:60">
      <c r="A22" s="492"/>
      <c r="B22" s="437" t="s">
        <v>106</v>
      </c>
      <c r="C22" s="24" t="s">
        <v>26</v>
      </c>
      <c r="D22" s="115" t="s">
        <v>65</v>
      </c>
      <c r="E22" s="9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56">
        <v>36</v>
      </c>
      <c r="R22" s="156"/>
      <c r="S22" s="156"/>
      <c r="T22" s="156"/>
      <c r="U22" s="48" t="s">
        <v>34</v>
      </c>
      <c r="V22" s="49">
        <f>SUM(E22:U22)</f>
        <v>36</v>
      </c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158"/>
      <c r="AH22" s="156"/>
      <c r="AI22" s="156"/>
      <c r="AJ22" s="156"/>
      <c r="AK22" s="156"/>
      <c r="AL22" s="48"/>
      <c r="AM22" s="114">
        <f>SUM(Y22:AJ22,AL22:AL22)</f>
        <v>0</v>
      </c>
      <c r="AN22" s="233"/>
      <c r="AO22" s="118"/>
      <c r="AP22" s="118"/>
      <c r="AQ22" s="118"/>
      <c r="AR22" s="119"/>
      <c r="AS22" s="119"/>
      <c r="AT22" s="119"/>
      <c r="AU22" s="119"/>
      <c r="AV22" s="120"/>
      <c r="AW22" s="120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99">
        <f t="shared" si="12"/>
        <v>36</v>
      </c>
    </row>
    <row r="23" spans="1:60" ht="12.75" customHeight="1">
      <c r="A23" s="492"/>
      <c r="B23" s="588" t="s">
        <v>22</v>
      </c>
      <c r="C23" s="574" t="s">
        <v>144</v>
      </c>
      <c r="D23" s="10" t="s">
        <v>65</v>
      </c>
      <c r="E23" s="46">
        <v>8</v>
      </c>
      <c r="F23" s="46">
        <v>8</v>
      </c>
      <c r="G23" s="46">
        <v>8</v>
      </c>
      <c r="H23" s="46">
        <v>8</v>
      </c>
      <c r="I23" s="46">
        <v>8</v>
      </c>
      <c r="J23" s="46">
        <v>8</v>
      </c>
      <c r="K23" s="46">
        <v>6</v>
      </c>
      <c r="L23" s="46">
        <v>8</v>
      </c>
      <c r="M23" s="46">
        <v>6</v>
      </c>
      <c r="N23" s="46">
        <v>8</v>
      </c>
      <c r="O23" s="46">
        <v>6</v>
      </c>
      <c r="P23" s="46">
        <v>8</v>
      </c>
      <c r="Q23" s="156"/>
      <c r="R23" s="156"/>
      <c r="S23" s="156"/>
      <c r="T23" s="156"/>
      <c r="U23" s="48" t="s">
        <v>172</v>
      </c>
      <c r="V23" s="226">
        <f>SUM(E23:Q23)</f>
        <v>90</v>
      </c>
      <c r="W23" s="14"/>
      <c r="X23" s="14"/>
      <c r="Y23" s="47">
        <v>4</v>
      </c>
      <c r="Z23" s="47">
        <v>4</v>
      </c>
      <c r="AA23" s="47">
        <v>4</v>
      </c>
      <c r="AB23" s="47">
        <v>6</v>
      </c>
      <c r="AC23" s="47">
        <v>4</v>
      </c>
      <c r="AD23" s="47">
        <v>6</v>
      </c>
      <c r="AE23" s="47">
        <v>4</v>
      </c>
      <c r="AF23" s="47">
        <v>6</v>
      </c>
      <c r="AG23" s="47">
        <v>6</v>
      </c>
      <c r="AH23" s="156"/>
      <c r="AI23" s="156"/>
      <c r="AJ23" s="156"/>
      <c r="AK23" s="156"/>
      <c r="AL23" s="48" t="s">
        <v>175</v>
      </c>
      <c r="AM23" s="409">
        <f>SUM(Y23:AJ23)</f>
        <v>44</v>
      </c>
      <c r="AN23" s="104"/>
      <c r="AO23" s="104"/>
      <c r="AP23" s="104"/>
      <c r="AQ23" s="104"/>
      <c r="AR23" s="105"/>
      <c r="AS23" s="105"/>
      <c r="AT23" s="105"/>
      <c r="AU23" s="105"/>
      <c r="AV23" s="106"/>
      <c r="AW23" s="106"/>
      <c r="AX23" s="12"/>
      <c r="AY23" s="12"/>
      <c r="AZ23" s="12"/>
      <c r="BA23" s="12"/>
      <c r="BB23" s="12"/>
      <c r="BC23" s="12"/>
      <c r="BD23" s="12"/>
      <c r="BE23" s="12"/>
      <c r="BF23" s="12"/>
      <c r="BG23" s="107"/>
      <c r="BH23" s="100">
        <f t="shared" si="12"/>
        <v>134</v>
      </c>
    </row>
    <row r="24" spans="1:60" ht="16.5" customHeight="1">
      <c r="A24" s="492"/>
      <c r="B24" s="589"/>
      <c r="C24" s="575"/>
      <c r="D24" s="13" t="s">
        <v>66</v>
      </c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2</v>
      </c>
      <c r="L24" s="31">
        <v>0</v>
      </c>
      <c r="M24" s="31">
        <v>0</v>
      </c>
      <c r="N24" s="31">
        <v>0</v>
      </c>
      <c r="O24" s="31">
        <v>2</v>
      </c>
      <c r="P24" s="31">
        <v>0</v>
      </c>
      <c r="Q24" s="156"/>
      <c r="R24" s="156"/>
      <c r="S24" s="156"/>
      <c r="T24" s="156"/>
      <c r="U24" s="48"/>
      <c r="V24" s="174">
        <f>SUM(E24:Q24)</f>
        <v>4</v>
      </c>
      <c r="W24" s="14"/>
      <c r="X24" s="14"/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165">
        <v>1</v>
      </c>
      <c r="AH24" s="156"/>
      <c r="AI24" s="156"/>
      <c r="AJ24" s="156"/>
      <c r="AK24" s="156"/>
      <c r="AL24" s="51"/>
      <c r="AM24" s="410">
        <f>SUM(Y24:AG24)</f>
        <v>1</v>
      </c>
      <c r="AN24" s="230"/>
      <c r="AO24" s="104"/>
      <c r="AP24" s="104"/>
      <c r="AQ24" s="104"/>
      <c r="AR24" s="105"/>
      <c r="AS24" s="105"/>
      <c r="AT24" s="105"/>
      <c r="AU24" s="105"/>
      <c r="AV24" s="106"/>
      <c r="AW24" s="106"/>
      <c r="AX24" s="12"/>
      <c r="AY24" s="12"/>
      <c r="AZ24" s="12"/>
      <c r="BA24" s="12"/>
      <c r="BB24" s="12"/>
      <c r="BC24" s="12"/>
      <c r="BD24" s="12"/>
      <c r="BE24" s="12"/>
      <c r="BF24" s="12"/>
      <c r="BG24" s="107"/>
      <c r="BH24" s="100">
        <f t="shared" si="12"/>
        <v>5</v>
      </c>
    </row>
    <row r="25" spans="1:60" ht="13.5" customHeight="1">
      <c r="A25" s="492"/>
      <c r="B25" s="588" t="s">
        <v>111</v>
      </c>
      <c r="C25" s="574" t="s">
        <v>154</v>
      </c>
      <c r="D25" s="15" t="s">
        <v>65</v>
      </c>
      <c r="E25" s="46">
        <v>4</v>
      </c>
      <c r="F25" s="47">
        <v>6</v>
      </c>
      <c r="G25" s="47">
        <v>6</v>
      </c>
      <c r="H25" s="47">
        <v>6</v>
      </c>
      <c r="I25" s="47">
        <v>6</v>
      </c>
      <c r="J25" s="47">
        <v>6</v>
      </c>
      <c r="K25" s="47">
        <v>6</v>
      </c>
      <c r="L25" s="47">
        <v>6</v>
      </c>
      <c r="M25" s="47">
        <v>6</v>
      </c>
      <c r="N25" s="47">
        <v>6</v>
      </c>
      <c r="O25" s="47">
        <v>6</v>
      </c>
      <c r="P25" s="47">
        <v>4</v>
      </c>
      <c r="Q25" s="156"/>
      <c r="R25" s="156"/>
      <c r="S25" s="156"/>
      <c r="T25" s="156"/>
      <c r="U25" s="48" t="s">
        <v>175</v>
      </c>
      <c r="V25" s="49">
        <f>SUM(E25:P25)</f>
        <v>68</v>
      </c>
      <c r="W25" s="76"/>
      <c r="X25" s="76"/>
      <c r="Y25" s="47"/>
      <c r="Z25" s="47"/>
      <c r="AA25" s="47"/>
      <c r="AB25" s="47"/>
      <c r="AC25" s="47"/>
      <c r="AD25" s="47"/>
      <c r="AE25" s="47"/>
      <c r="AF25" s="47"/>
      <c r="AG25" s="157"/>
      <c r="AH25" s="156"/>
      <c r="AI25" s="156"/>
      <c r="AJ25" s="156"/>
      <c r="AK25" s="156"/>
      <c r="AL25" s="48"/>
      <c r="AM25" s="114">
        <f>SUM(Y25:AJ25,AL25:AL25)</f>
        <v>0</v>
      </c>
      <c r="AN25" s="232"/>
      <c r="AO25" s="104"/>
      <c r="AP25" s="104"/>
      <c r="AQ25" s="104"/>
      <c r="AR25" s="105"/>
      <c r="AS25" s="105"/>
      <c r="AT25" s="105"/>
      <c r="AU25" s="105"/>
      <c r="AV25" s="106"/>
      <c r="AW25" s="106"/>
      <c r="AX25" s="12"/>
      <c r="AY25" s="12"/>
      <c r="AZ25" s="12"/>
      <c r="BA25" s="12"/>
      <c r="BB25" s="12"/>
      <c r="BC25" s="12"/>
      <c r="BD25" s="12"/>
      <c r="BE25" s="12"/>
      <c r="BF25" s="12"/>
      <c r="BG25" s="107"/>
      <c r="BH25" s="99">
        <f t="shared" si="12"/>
        <v>68</v>
      </c>
    </row>
    <row r="26" spans="1:60" ht="14.25" customHeight="1">
      <c r="A26" s="492"/>
      <c r="B26" s="589"/>
      <c r="C26" s="575"/>
      <c r="D26" s="13" t="s">
        <v>66</v>
      </c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2</v>
      </c>
      <c r="L26" s="31">
        <v>0</v>
      </c>
      <c r="M26" s="31">
        <v>0</v>
      </c>
      <c r="N26" s="31">
        <v>0</v>
      </c>
      <c r="O26" s="31">
        <v>0</v>
      </c>
      <c r="P26" s="31">
        <v>1</v>
      </c>
      <c r="Q26" s="156"/>
      <c r="R26" s="156"/>
      <c r="S26" s="156"/>
      <c r="T26" s="156"/>
      <c r="U26" s="51"/>
      <c r="V26" s="52">
        <f>SUM(E26:U26)</f>
        <v>3</v>
      </c>
      <c r="W26" s="235"/>
      <c r="X26" s="235"/>
      <c r="Y26" s="34"/>
      <c r="Z26" s="34"/>
      <c r="AA26" s="34"/>
      <c r="AB26" s="34"/>
      <c r="AC26" s="34"/>
      <c r="AD26" s="34"/>
      <c r="AE26" s="34"/>
      <c r="AF26" s="34"/>
      <c r="AG26" s="34"/>
      <c r="AH26" s="156"/>
      <c r="AI26" s="156"/>
      <c r="AJ26" s="156"/>
      <c r="AK26" s="156"/>
      <c r="AL26" s="51"/>
      <c r="AM26" s="228">
        <f>SUM(Y26:AJ26,AL26:AL26)</f>
        <v>0</v>
      </c>
      <c r="AN26" s="236"/>
      <c r="AO26" s="237"/>
      <c r="AP26" s="237"/>
      <c r="AQ26" s="237"/>
      <c r="AR26" s="238"/>
      <c r="AS26" s="238"/>
      <c r="AT26" s="238"/>
      <c r="AU26" s="238"/>
      <c r="AV26" s="411"/>
      <c r="AW26" s="411"/>
      <c r="AX26" s="412"/>
      <c r="AY26" s="412"/>
      <c r="AZ26" s="412"/>
      <c r="BA26" s="412"/>
      <c r="BB26" s="412"/>
      <c r="BC26" s="412"/>
      <c r="BD26" s="412"/>
      <c r="BE26" s="412"/>
      <c r="BF26" s="412"/>
      <c r="BG26" s="413"/>
      <c r="BH26" s="100">
        <f t="shared" si="12"/>
        <v>3</v>
      </c>
    </row>
    <row r="27" spans="1:60" ht="15.75" customHeight="1">
      <c r="A27" s="492"/>
      <c r="B27" s="438" t="s">
        <v>165</v>
      </c>
      <c r="C27" s="463" t="s">
        <v>183</v>
      </c>
      <c r="D27" s="10" t="s">
        <v>65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6"/>
      <c r="R27" s="156"/>
      <c r="S27" s="156"/>
      <c r="T27" s="156"/>
      <c r="U27" s="239"/>
      <c r="V27" s="49">
        <f>U27</f>
        <v>0</v>
      </c>
      <c r="W27" s="76"/>
      <c r="X27" s="76"/>
      <c r="Y27" s="47"/>
      <c r="Z27" s="47"/>
      <c r="AA27" s="47"/>
      <c r="AB27" s="47"/>
      <c r="AC27" s="47"/>
      <c r="AD27" s="47"/>
      <c r="AE27" s="47"/>
      <c r="AF27" s="47"/>
      <c r="AG27" s="157"/>
      <c r="AH27" s="156">
        <v>36</v>
      </c>
      <c r="AI27" s="156"/>
      <c r="AJ27" s="156"/>
      <c r="AK27" s="156"/>
      <c r="AL27" s="48" t="s">
        <v>34</v>
      </c>
      <c r="AM27" s="114">
        <f>AH27</f>
        <v>36</v>
      </c>
      <c r="AN27" s="232"/>
      <c r="AO27" s="104"/>
      <c r="AP27" s="104"/>
      <c r="AQ27" s="104"/>
      <c r="AR27" s="105"/>
      <c r="AS27" s="105"/>
      <c r="AT27" s="105"/>
      <c r="AU27" s="105"/>
      <c r="AV27" s="106"/>
      <c r="AW27" s="106"/>
      <c r="AX27" s="12"/>
      <c r="AY27" s="12"/>
      <c r="AZ27" s="12"/>
      <c r="BA27" s="12"/>
      <c r="BB27" s="12"/>
      <c r="BC27" s="12"/>
      <c r="BD27" s="12"/>
      <c r="BE27" s="12"/>
      <c r="BF27" s="12"/>
      <c r="BG27" s="107"/>
      <c r="BH27" s="99">
        <f>AT30</f>
        <v>0</v>
      </c>
    </row>
    <row r="28" spans="1:60" ht="14.25" customHeight="1">
      <c r="A28" s="492"/>
      <c r="B28" s="438" t="s">
        <v>155</v>
      </c>
      <c r="C28" s="229" t="s">
        <v>29</v>
      </c>
      <c r="D28" s="10" t="s">
        <v>65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56"/>
      <c r="R28" s="156">
        <v>36</v>
      </c>
      <c r="S28" s="156"/>
      <c r="T28" s="156"/>
      <c r="U28" s="239"/>
      <c r="V28" s="49">
        <f>R28</f>
        <v>36</v>
      </c>
      <c r="W28" s="76"/>
      <c r="X28" s="76"/>
      <c r="Y28" s="47"/>
      <c r="Z28" s="47"/>
      <c r="AA28" s="47"/>
      <c r="AB28" s="47"/>
      <c r="AC28" s="47"/>
      <c r="AD28" s="47"/>
      <c r="AE28" s="47"/>
      <c r="AF28" s="47"/>
      <c r="AG28" s="157"/>
      <c r="AH28" s="156"/>
      <c r="AI28" s="156">
        <v>36</v>
      </c>
      <c r="AJ28" s="156">
        <v>36</v>
      </c>
      <c r="AK28" s="156"/>
      <c r="AL28" s="48" t="s">
        <v>34</v>
      </c>
      <c r="AM28" s="114">
        <f>SUM(AH28:AJ28)</f>
        <v>72</v>
      </c>
      <c r="AN28" s="232"/>
      <c r="AO28" s="104"/>
      <c r="AP28" s="104"/>
      <c r="AQ28" s="104"/>
      <c r="AR28" s="105"/>
      <c r="AS28" s="105"/>
      <c r="AT28" s="105"/>
      <c r="AU28" s="105"/>
      <c r="AV28" s="106"/>
      <c r="AW28" s="106"/>
      <c r="AX28" s="12"/>
      <c r="AY28" s="12"/>
      <c r="AZ28" s="12"/>
      <c r="BA28" s="12"/>
      <c r="BB28" s="12"/>
      <c r="BC28" s="12"/>
      <c r="BD28" s="12"/>
      <c r="BE28" s="12"/>
      <c r="BF28" s="12"/>
      <c r="BG28" s="107"/>
      <c r="BH28" s="99">
        <f>SUM(V28,AM28)</f>
        <v>108</v>
      </c>
    </row>
    <row r="29" spans="1:60" ht="14.25" customHeight="1">
      <c r="A29" s="492"/>
      <c r="B29" s="588" t="s">
        <v>23</v>
      </c>
      <c r="C29" s="574" t="s">
        <v>156</v>
      </c>
      <c r="D29" s="10" t="s">
        <v>65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56"/>
      <c r="R29" s="156"/>
      <c r="S29" s="156"/>
      <c r="T29" s="156"/>
      <c r="U29" s="65"/>
      <c r="V29" s="227">
        <f>SUM(E29:Q29)</f>
        <v>0</v>
      </c>
      <c r="W29" s="82"/>
      <c r="X29" s="82"/>
      <c r="Y29" s="83">
        <v>24</v>
      </c>
      <c r="Z29" s="83">
        <v>22</v>
      </c>
      <c r="AA29" s="83">
        <v>24</v>
      </c>
      <c r="AB29" s="83">
        <v>22</v>
      </c>
      <c r="AC29" s="83">
        <v>24</v>
      </c>
      <c r="AD29" s="83">
        <v>20</v>
      </c>
      <c r="AE29" s="83">
        <v>24</v>
      </c>
      <c r="AF29" s="83">
        <v>22</v>
      </c>
      <c r="AG29" s="83">
        <v>22</v>
      </c>
      <c r="AH29" s="156"/>
      <c r="AI29" s="156"/>
      <c r="AJ29" s="156"/>
      <c r="AK29" s="156"/>
      <c r="AL29" s="65" t="s">
        <v>175</v>
      </c>
      <c r="AM29" s="114">
        <f>SUM(Y29:AG29)</f>
        <v>204</v>
      </c>
      <c r="AN29" s="233"/>
      <c r="AO29" s="118"/>
      <c r="AP29" s="118"/>
      <c r="AQ29" s="118"/>
      <c r="AR29" s="119"/>
      <c r="AS29" s="119"/>
      <c r="AT29" s="119"/>
      <c r="AU29" s="119"/>
      <c r="AV29" s="120"/>
      <c r="AW29" s="120"/>
      <c r="AX29" s="116"/>
      <c r="AY29" s="116"/>
      <c r="AZ29" s="116"/>
      <c r="BA29" s="116"/>
      <c r="BB29" s="116"/>
      <c r="BC29" s="116"/>
      <c r="BD29" s="116"/>
      <c r="BE29" s="116"/>
      <c r="BF29" s="116"/>
      <c r="BG29" s="117"/>
      <c r="BH29" s="99">
        <f>SUM(V29,AM29)</f>
        <v>204</v>
      </c>
    </row>
    <row r="30" spans="1:60" ht="15" customHeight="1">
      <c r="A30" s="492"/>
      <c r="B30" s="589"/>
      <c r="C30" s="575"/>
      <c r="D30" s="13" t="s">
        <v>66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56"/>
      <c r="R30" s="156"/>
      <c r="S30" s="156"/>
      <c r="T30" s="156"/>
      <c r="U30" s="234"/>
      <c r="V30" s="66">
        <f>SUM(E30:Q30)</f>
        <v>0</v>
      </c>
      <c r="W30" s="235"/>
      <c r="X30" s="235"/>
      <c r="Y30" s="34">
        <v>0</v>
      </c>
      <c r="Z30" s="34">
        <v>2</v>
      </c>
      <c r="AA30" s="34">
        <v>0</v>
      </c>
      <c r="AB30" s="34">
        <v>2</v>
      </c>
      <c r="AC30" s="34">
        <v>0</v>
      </c>
      <c r="AD30" s="34">
        <v>2</v>
      </c>
      <c r="AE30" s="34">
        <v>0</v>
      </c>
      <c r="AF30" s="34">
        <v>2</v>
      </c>
      <c r="AG30" s="34">
        <v>0</v>
      </c>
      <c r="AH30" s="156"/>
      <c r="AI30" s="156"/>
      <c r="AJ30" s="156"/>
      <c r="AK30" s="156"/>
      <c r="AL30" s="234"/>
      <c r="AM30" s="228">
        <f>SUM(Y30:AG30)</f>
        <v>8</v>
      </c>
      <c r="AN30" s="236"/>
      <c r="AO30" s="237"/>
      <c r="AP30" s="237"/>
      <c r="AQ30" s="237"/>
      <c r="AR30" s="238"/>
      <c r="AS30" s="238"/>
      <c r="AT30" s="238"/>
      <c r="AU30" s="238"/>
      <c r="AV30" s="411"/>
      <c r="AW30" s="411"/>
      <c r="AX30" s="412"/>
      <c r="AY30" s="412"/>
      <c r="AZ30" s="412"/>
      <c r="BA30" s="412"/>
      <c r="BB30" s="412"/>
      <c r="BC30" s="412"/>
      <c r="BD30" s="412"/>
      <c r="BE30" s="412"/>
      <c r="BF30" s="412"/>
      <c r="BG30" s="413"/>
      <c r="BH30" s="100">
        <f>SUM(V30,AM30)</f>
        <v>8</v>
      </c>
    </row>
    <row r="31" spans="1:60" ht="28.5" customHeight="1">
      <c r="A31" s="492"/>
      <c r="B31" s="438" t="s">
        <v>157</v>
      </c>
      <c r="C31" s="229" t="s">
        <v>29</v>
      </c>
      <c r="D31" s="10" t="s">
        <v>65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56"/>
      <c r="R31" s="156"/>
      <c r="S31" s="156"/>
      <c r="T31" s="156"/>
      <c r="U31" s="239"/>
      <c r="V31" s="49">
        <f>U31</f>
        <v>0</v>
      </c>
      <c r="W31" s="76"/>
      <c r="X31" s="76"/>
      <c r="Y31" s="47"/>
      <c r="Z31" s="47"/>
      <c r="AA31" s="47"/>
      <c r="AB31" s="47"/>
      <c r="AC31" s="47"/>
      <c r="AD31" s="47"/>
      <c r="AE31" s="47"/>
      <c r="AF31" s="47"/>
      <c r="AG31" s="157"/>
      <c r="AH31" s="156"/>
      <c r="AI31" s="156"/>
      <c r="AJ31" s="156"/>
      <c r="AK31" s="156">
        <v>36</v>
      </c>
      <c r="AL31" s="65" t="s">
        <v>34</v>
      </c>
      <c r="AM31" s="114">
        <v>36</v>
      </c>
      <c r="AN31" s="232"/>
      <c r="AO31" s="104"/>
      <c r="AP31" s="104"/>
      <c r="AQ31" s="104"/>
      <c r="AR31" s="105"/>
      <c r="AS31" s="105"/>
      <c r="AT31" s="105"/>
      <c r="AU31" s="105"/>
      <c r="AV31" s="106"/>
      <c r="AW31" s="106"/>
      <c r="AX31" s="12"/>
      <c r="AY31" s="12"/>
      <c r="AZ31" s="12"/>
      <c r="BA31" s="12"/>
      <c r="BB31" s="12"/>
      <c r="BC31" s="12"/>
      <c r="BD31" s="12"/>
      <c r="BE31" s="12"/>
      <c r="BF31" s="12"/>
      <c r="BG31" s="107"/>
      <c r="BH31" s="99">
        <f>SUM(V31,AM31)</f>
        <v>36</v>
      </c>
    </row>
    <row r="32" spans="1:60" ht="32.25" customHeight="1" thickBot="1">
      <c r="A32" s="492"/>
      <c r="B32" s="438" t="s">
        <v>166</v>
      </c>
      <c r="C32" s="229" t="s">
        <v>29</v>
      </c>
      <c r="D32" s="10" t="s">
        <v>65</v>
      </c>
      <c r="E32" s="9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156"/>
      <c r="R32" s="156"/>
      <c r="S32" s="156">
        <v>36</v>
      </c>
      <c r="T32" s="156">
        <v>36</v>
      </c>
      <c r="U32" s="65" t="s">
        <v>34</v>
      </c>
      <c r="V32" s="227">
        <f>SUM(S32:T32)</f>
        <v>72</v>
      </c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158"/>
      <c r="AH32" s="156"/>
      <c r="AI32" s="156"/>
      <c r="AJ32" s="156"/>
      <c r="AK32" s="156"/>
      <c r="AL32" s="414"/>
      <c r="AM32" s="49">
        <f>SUM(Y32:AK32)</f>
        <v>0</v>
      </c>
      <c r="AN32" s="233"/>
      <c r="AO32" s="118"/>
      <c r="AP32" s="118"/>
      <c r="AQ32" s="118"/>
      <c r="AR32" s="119"/>
      <c r="AS32" s="119"/>
      <c r="AT32" s="119"/>
      <c r="AU32" s="119"/>
      <c r="AV32" s="120"/>
      <c r="AW32" s="120"/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376">
        <f>SUM(V32,AM32)</f>
        <v>72</v>
      </c>
    </row>
    <row r="33" spans="1:61" ht="17.25" customHeight="1" thickBot="1">
      <c r="A33" s="492"/>
      <c r="B33" s="439" t="s">
        <v>27</v>
      </c>
      <c r="C33" s="17" t="s">
        <v>36</v>
      </c>
      <c r="D33" s="434" t="s">
        <v>65</v>
      </c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56"/>
      <c r="R33" s="156"/>
      <c r="S33" s="156"/>
      <c r="T33" s="156"/>
      <c r="U33" s="415"/>
      <c r="V33" s="426"/>
      <c r="W33" s="124"/>
      <c r="X33" s="124"/>
      <c r="Y33" s="122"/>
      <c r="Z33" s="122"/>
      <c r="AA33" s="122"/>
      <c r="AB33" s="122"/>
      <c r="AC33" s="122"/>
      <c r="AD33" s="122"/>
      <c r="AE33" s="122"/>
      <c r="AF33" s="122"/>
      <c r="AG33" s="123"/>
      <c r="AH33" s="156"/>
      <c r="AI33" s="156"/>
      <c r="AJ33" s="156"/>
      <c r="AK33" s="156"/>
      <c r="AL33" s="415"/>
      <c r="AM33" s="426"/>
      <c r="AN33" s="125" t="s">
        <v>77</v>
      </c>
      <c r="AO33" s="125" t="s">
        <v>77</v>
      </c>
      <c r="AP33" s="125" t="s">
        <v>77</v>
      </c>
      <c r="AQ33" s="125" t="s">
        <v>77</v>
      </c>
      <c r="AR33" s="126"/>
      <c r="AS33" s="126"/>
      <c r="AT33" s="126"/>
      <c r="AU33" s="126"/>
      <c r="AV33" s="127"/>
      <c r="AW33" s="127"/>
      <c r="AX33" s="122"/>
      <c r="AY33" s="122"/>
      <c r="AZ33" s="122"/>
      <c r="BA33" s="122"/>
      <c r="BB33" s="122"/>
      <c r="BC33" s="122"/>
      <c r="BD33" s="122"/>
      <c r="BE33" s="122"/>
      <c r="BF33" s="122"/>
      <c r="BG33" s="123"/>
      <c r="BH33" s="128"/>
    </row>
    <row r="34" spans="1:61" ht="17.25" customHeight="1">
      <c r="A34" s="492"/>
      <c r="B34" s="584" t="s">
        <v>37</v>
      </c>
      <c r="C34" s="584"/>
      <c r="D34" s="585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56"/>
      <c r="R34" s="156"/>
      <c r="S34" s="156"/>
      <c r="T34" s="156"/>
      <c r="U34" s="61"/>
      <c r="V34" s="427"/>
      <c r="W34" s="132"/>
      <c r="X34" s="132"/>
      <c r="Y34" s="130"/>
      <c r="Z34" s="130"/>
      <c r="AA34" s="130"/>
      <c r="AB34" s="130"/>
      <c r="AC34" s="130"/>
      <c r="AD34" s="130"/>
      <c r="AE34" s="130"/>
      <c r="AF34" s="130"/>
      <c r="AG34" s="131"/>
      <c r="AH34" s="156"/>
      <c r="AI34" s="156"/>
      <c r="AJ34" s="156"/>
      <c r="AK34" s="156"/>
      <c r="AL34" s="61"/>
      <c r="AM34" s="427"/>
      <c r="AN34" s="133"/>
      <c r="AO34" s="133"/>
      <c r="AP34" s="133"/>
      <c r="AQ34" s="133"/>
      <c r="AR34" s="134"/>
      <c r="AS34" s="134"/>
      <c r="AT34" s="134"/>
      <c r="AU34" s="134"/>
      <c r="AV34" s="135"/>
      <c r="AW34" s="135"/>
      <c r="AX34" s="130"/>
      <c r="AY34" s="130"/>
      <c r="AZ34" s="130"/>
      <c r="BA34" s="130"/>
      <c r="BB34" s="130"/>
      <c r="BC34" s="130"/>
      <c r="BD34" s="130"/>
      <c r="BE34" s="130"/>
      <c r="BF34" s="130"/>
      <c r="BG34" s="131"/>
      <c r="BH34" s="136"/>
    </row>
    <row r="35" spans="1:61" ht="15" customHeight="1">
      <c r="A35" s="492"/>
      <c r="B35" s="586" t="s">
        <v>70</v>
      </c>
      <c r="C35" s="586"/>
      <c r="D35" s="587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56"/>
      <c r="R35" s="156"/>
      <c r="S35" s="156"/>
      <c r="T35" s="156"/>
      <c r="U35" s="65"/>
      <c r="V35" s="428"/>
      <c r="W35" s="14"/>
      <c r="X35" s="14"/>
      <c r="Y35" s="12"/>
      <c r="Z35" s="12"/>
      <c r="AA35" s="12"/>
      <c r="AB35" s="12"/>
      <c r="AC35" s="12"/>
      <c r="AD35" s="12"/>
      <c r="AE35" s="12"/>
      <c r="AF35" s="12"/>
      <c r="AG35" s="107"/>
      <c r="AH35" s="156"/>
      <c r="AI35" s="156"/>
      <c r="AJ35" s="156"/>
      <c r="AK35" s="156"/>
      <c r="AL35" s="48"/>
      <c r="AM35" s="428"/>
      <c r="AN35" s="104"/>
      <c r="AO35" s="104"/>
      <c r="AP35" s="104"/>
      <c r="AQ35" s="104"/>
      <c r="AR35" s="137" t="s">
        <v>78</v>
      </c>
      <c r="AS35" s="137" t="s">
        <v>78</v>
      </c>
      <c r="AT35" s="137" t="s">
        <v>78</v>
      </c>
      <c r="AU35" s="137" t="s">
        <v>78</v>
      </c>
      <c r="AV35" s="106"/>
      <c r="AW35" s="106"/>
      <c r="AX35" s="12"/>
      <c r="AY35" s="12"/>
      <c r="AZ35" s="12"/>
      <c r="BA35" s="12"/>
      <c r="BB35" s="12"/>
      <c r="BC35" s="12"/>
      <c r="BD35" s="12"/>
      <c r="BE35" s="12"/>
      <c r="BF35" s="12"/>
      <c r="BG35" s="107"/>
      <c r="BH35" s="138"/>
    </row>
    <row r="36" spans="1:61" ht="26.25" customHeight="1" thickBot="1">
      <c r="A36" s="492"/>
      <c r="B36" s="592" t="s">
        <v>71</v>
      </c>
      <c r="C36" s="592"/>
      <c r="D36" s="593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56"/>
      <c r="R36" s="156"/>
      <c r="S36" s="156"/>
      <c r="T36" s="156"/>
      <c r="U36" s="65"/>
      <c r="V36" s="427"/>
      <c r="W36" s="132"/>
      <c r="X36" s="132"/>
      <c r="Y36" s="130"/>
      <c r="Z36" s="130"/>
      <c r="AA36" s="130"/>
      <c r="AB36" s="130"/>
      <c r="AC36" s="130"/>
      <c r="AD36" s="130"/>
      <c r="AE36" s="130"/>
      <c r="AF36" s="130"/>
      <c r="AG36" s="131"/>
      <c r="AH36" s="156"/>
      <c r="AI36" s="156"/>
      <c r="AJ36" s="156"/>
      <c r="AK36" s="156"/>
      <c r="AL36" s="65"/>
      <c r="AM36" s="427"/>
      <c r="AN36" s="133"/>
      <c r="AO36" s="133"/>
      <c r="AP36" s="133"/>
      <c r="AQ36" s="133"/>
      <c r="AR36" s="134"/>
      <c r="AS36" s="134"/>
      <c r="AT36" s="134"/>
      <c r="AU36" s="134"/>
      <c r="AV36" s="579" t="s">
        <v>79</v>
      </c>
      <c r="AW36" s="58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1"/>
      <c r="BH36" s="423"/>
    </row>
    <row r="37" spans="1:61" ht="26.25" customHeight="1">
      <c r="A37" s="492"/>
      <c r="B37" s="581" t="s">
        <v>67</v>
      </c>
      <c r="C37" s="582"/>
      <c r="D37" s="583"/>
      <c r="E37" s="84">
        <f>SUM(E8,E14,E18)</f>
        <v>34</v>
      </c>
      <c r="F37" s="166">
        <f t="shared" ref="F37:P37" si="13">SUM(F8,F14,F18)</f>
        <v>36</v>
      </c>
      <c r="G37" s="166">
        <f t="shared" si="13"/>
        <v>36</v>
      </c>
      <c r="H37" s="166">
        <f t="shared" si="13"/>
        <v>36</v>
      </c>
      <c r="I37" s="166">
        <f t="shared" si="13"/>
        <v>36</v>
      </c>
      <c r="J37" s="166">
        <f t="shared" si="13"/>
        <v>36</v>
      </c>
      <c r="K37" s="166">
        <f t="shared" si="13"/>
        <v>32</v>
      </c>
      <c r="L37" s="166">
        <f t="shared" si="13"/>
        <v>36</v>
      </c>
      <c r="M37" s="166">
        <f t="shared" si="13"/>
        <v>36</v>
      </c>
      <c r="N37" s="166">
        <f t="shared" si="13"/>
        <v>34</v>
      </c>
      <c r="O37" s="166">
        <f t="shared" si="13"/>
        <v>34</v>
      </c>
      <c r="P37" s="166">
        <f t="shared" si="13"/>
        <v>34</v>
      </c>
      <c r="Q37" s="156">
        <f>Q18</f>
        <v>36</v>
      </c>
      <c r="R37" s="156">
        <f>R18</f>
        <v>36</v>
      </c>
      <c r="S37" s="156">
        <f>S18</f>
        <v>36</v>
      </c>
      <c r="T37" s="156">
        <f>T18</f>
        <v>36</v>
      </c>
      <c r="U37" s="68" t="s">
        <v>80</v>
      </c>
      <c r="V37" s="429">
        <f>SUM(E37:T37)</f>
        <v>564</v>
      </c>
      <c r="W37" s="140"/>
      <c r="X37" s="140"/>
      <c r="Y37" s="166">
        <f>SUM(Y8,Y14,Y18)</f>
        <v>36</v>
      </c>
      <c r="Z37" s="166">
        <f t="shared" ref="Z37:AG37" si="14">SUM(Z8,Z14,Z18)</f>
        <v>34</v>
      </c>
      <c r="AA37" s="166">
        <f t="shared" si="14"/>
        <v>36</v>
      </c>
      <c r="AB37" s="166">
        <f t="shared" si="14"/>
        <v>34</v>
      </c>
      <c r="AC37" s="166">
        <f t="shared" si="14"/>
        <v>36</v>
      </c>
      <c r="AD37" s="166">
        <f t="shared" si="14"/>
        <v>34</v>
      </c>
      <c r="AE37" s="166">
        <f t="shared" si="14"/>
        <v>36</v>
      </c>
      <c r="AF37" s="166">
        <f t="shared" si="14"/>
        <v>34</v>
      </c>
      <c r="AG37" s="166">
        <f t="shared" si="14"/>
        <v>35</v>
      </c>
      <c r="AH37" s="156">
        <f>AH18</f>
        <v>36</v>
      </c>
      <c r="AI37" s="156">
        <f>AI18</f>
        <v>36</v>
      </c>
      <c r="AJ37" s="156">
        <f>AJ18</f>
        <v>36</v>
      </c>
      <c r="AK37" s="156">
        <f>AK18</f>
        <v>36</v>
      </c>
      <c r="AL37" s="68"/>
      <c r="AM37" s="429">
        <f>SUM(AM8,AM14,AM18)</f>
        <v>459</v>
      </c>
      <c r="AN37" s="419"/>
      <c r="AO37" s="419"/>
      <c r="AP37" s="419"/>
      <c r="AQ37" s="419"/>
      <c r="AR37" s="420"/>
      <c r="AS37" s="420"/>
      <c r="AT37" s="420"/>
      <c r="AU37" s="420"/>
      <c r="AV37" s="421"/>
      <c r="AW37" s="421"/>
      <c r="AX37" s="422"/>
      <c r="AY37" s="422"/>
      <c r="AZ37" s="422"/>
      <c r="BA37" s="422"/>
      <c r="BB37" s="422"/>
      <c r="BC37" s="422"/>
      <c r="BD37" s="422"/>
      <c r="BE37" s="422"/>
      <c r="BF37" s="422"/>
      <c r="BG37" s="424"/>
      <c r="BH37" s="215">
        <f>SUM(V37,AM37)</f>
        <v>1023</v>
      </c>
    </row>
    <row r="38" spans="1:61" ht="25.5" customHeight="1">
      <c r="A38" s="492"/>
      <c r="B38" s="600" t="s">
        <v>68</v>
      </c>
      <c r="C38" s="495"/>
      <c r="D38" s="601"/>
      <c r="E38" s="35">
        <f>SUM(E9,E15,E19)</f>
        <v>2</v>
      </c>
      <c r="F38" s="35">
        <f t="shared" ref="F38:BH38" si="15">SUM(F9,F15,F19)</f>
        <v>0</v>
      </c>
      <c r="G38" s="35">
        <f t="shared" si="15"/>
        <v>0</v>
      </c>
      <c r="H38" s="35">
        <f t="shared" si="15"/>
        <v>0</v>
      </c>
      <c r="I38" s="35">
        <f t="shared" si="15"/>
        <v>0</v>
      </c>
      <c r="J38" s="35">
        <f t="shared" si="15"/>
        <v>0</v>
      </c>
      <c r="K38" s="35">
        <f t="shared" si="15"/>
        <v>4</v>
      </c>
      <c r="L38" s="35">
        <f t="shared" si="15"/>
        <v>0</v>
      </c>
      <c r="M38" s="35">
        <f t="shared" si="15"/>
        <v>0</v>
      </c>
      <c r="N38" s="35">
        <f t="shared" si="15"/>
        <v>2</v>
      </c>
      <c r="O38" s="35">
        <f t="shared" si="15"/>
        <v>2</v>
      </c>
      <c r="P38" s="35">
        <f t="shared" si="15"/>
        <v>2</v>
      </c>
      <c r="Q38" s="156">
        <f t="shared" si="15"/>
        <v>0</v>
      </c>
      <c r="R38" s="156">
        <f t="shared" si="15"/>
        <v>0</v>
      </c>
      <c r="S38" s="156">
        <f t="shared" si="15"/>
        <v>0</v>
      </c>
      <c r="T38" s="156">
        <f t="shared" si="15"/>
        <v>0</v>
      </c>
      <c r="U38" s="396"/>
      <c r="V38" s="36">
        <f t="shared" si="15"/>
        <v>12</v>
      </c>
      <c r="W38" s="397"/>
      <c r="X38" s="397"/>
      <c r="Y38" s="35">
        <f>SUM(Y9,Y15,Y19)</f>
        <v>0</v>
      </c>
      <c r="Z38" s="35">
        <f t="shared" si="15"/>
        <v>2</v>
      </c>
      <c r="AA38" s="35">
        <f t="shared" si="15"/>
        <v>0</v>
      </c>
      <c r="AB38" s="35">
        <f t="shared" si="15"/>
        <v>2</v>
      </c>
      <c r="AC38" s="35">
        <f t="shared" si="15"/>
        <v>0</v>
      </c>
      <c r="AD38" s="35">
        <f t="shared" si="15"/>
        <v>2</v>
      </c>
      <c r="AE38" s="35">
        <f t="shared" si="15"/>
        <v>0</v>
      </c>
      <c r="AF38" s="35">
        <f t="shared" si="15"/>
        <v>2</v>
      </c>
      <c r="AG38" s="35">
        <f t="shared" si="15"/>
        <v>1</v>
      </c>
      <c r="AH38" s="156">
        <f t="shared" si="15"/>
        <v>0</v>
      </c>
      <c r="AI38" s="156">
        <f t="shared" si="15"/>
        <v>0</v>
      </c>
      <c r="AJ38" s="156">
        <f t="shared" si="15"/>
        <v>0</v>
      </c>
      <c r="AK38" s="156">
        <f t="shared" si="15"/>
        <v>0</v>
      </c>
      <c r="AL38" s="396"/>
      <c r="AM38" s="36">
        <f t="shared" si="15"/>
        <v>9</v>
      </c>
      <c r="AN38" s="441"/>
      <c r="AO38" s="441"/>
      <c r="AP38" s="441"/>
      <c r="AQ38" s="441"/>
      <c r="AR38" s="442"/>
      <c r="AS38" s="442"/>
      <c r="AT38" s="442"/>
      <c r="AU38" s="442"/>
      <c r="AV38" s="443"/>
      <c r="AW38" s="443"/>
      <c r="AX38" s="35"/>
      <c r="AY38" s="35"/>
      <c r="AZ38" s="35"/>
      <c r="BA38" s="35"/>
      <c r="BB38" s="35"/>
      <c r="BC38" s="35"/>
      <c r="BD38" s="35"/>
      <c r="BE38" s="35"/>
      <c r="BF38" s="35"/>
      <c r="BG38" s="444"/>
      <c r="BH38" s="445">
        <f t="shared" si="15"/>
        <v>21</v>
      </c>
      <c r="BI38" s="446"/>
    </row>
    <row r="39" spans="1:61" ht="18.75" customHeight="1" thickBot="1">
      <c r="A39" s="499"/>
      <c r="B39" s="602" t="s">
        <v>69</v>
      </c>
      <c r="C39" s="603"/>
      <c r="D39" s="604"/>
      <c r="E39" s="95">
        <f t="shared" ref="E39:T39" si="16">SUM(E37,E38)</f>
        <v>36</v>
      </c>
      <c r="F39" s="95">
        <f t="shared" si="16"/>
        <v>36</v>
      </c>
      <c r="G39" s="95">
        <f t="shared" si="16"/>
        <v>36</v>
      </c>
      <c r="H39" s="95">
        <f t="shared" si="16"/>
        <v>36</v>
      </c>
      <c r="I39" s="95">
        <f t="shared" si="16"/>
        <v>36</v>
      </c>
      <c r="J39" s="95">
        <f t="shared" si="16"/>
        <v>36</v>
      </c>
      <c r="K39" s="95">
        <f t="shared" si="16"/>
        <v>36</v>
      </c>
      <c r="L39" s="95">
        <f t="shared" si="16"/>
        <v>36</v>
      </c>
      <c r="M39" s="95">
        <f t="shared" si="16"/>
        <v>36</v>
      </c>
      <c r="N39" s="95">
        <f t="shared" si="16"/>
        <v>36</v>
      </c>
      <c r="O39" s="95">
        <f t="shared" si="16"/>
        <v>36</v>
      </c>
      <c r="P39" s="95">
        <f t="shared" si="16"/>
        <v>36</v>
      </c>
      <c r="Q39" s="156">
        <f t="shared" si="16"/>
        <v>36</v>
      </c>
      <c r="R39" s="156">
        <f t="shared" si="16"/>
        <v>36</v>
      </c>
      <c r="S39" s="156">
        <f t="shared" si="16"/>
        <v>36</v>
      </c>
      <c r="T39" s="156">
        <f t="shared" si="16"/>
        <v>36</v>
      </c>
      <c r="U39" s="425"/>
      <c r="V39" s="177">
        <f>SUM(V37,V38)</f>
        <v>576</v>
      </c>
      <c r="W39" s="430"/>
      <c r="X39" s="430"/>
      <c r="Y39" s="95">
        <f t="shared" ref="Y39:AK39" si="17">SUM(Y37,Y38)</f>
        <v>36</v>
      </c>
      <c r="Z39" s="95">
        <f t="shared" si="17"/>
        <v>36</v>
      </c>
      <c r="AA39" s="95">
        <f t="shared" si="17"/>
        <v>36</v>
      </c>
      <c r="AB39" s="95">
        <f t="shared" si="17"/>
        <v>36</v>
      </c>
      <c r="AC39" s="95">
        <f t="shared" si="17"/>
        <v>36</v>
      </c>
      <c r="AD39" s="95">
        <f t="shared" si="17"/>
        <v>36</v>
      </c>
      <c r="AE39" s="95">
        <f t="shared" si="17"/>
        <v>36</v>
      </c>
      <c r="AF39" s="95">
        <f t="shared" si="17"/>
        <v>36</v>
      </c>
      <c r="AG39" s="95">
        <f t="shared" si="17"/>
        <v>36</v>
      </c>
      <c r="AH39" s="156">
        <f t="shared" si="17"/>
        <v>36</v>
      </c>
      <c r="AI39" s="156">
        <f t="shared" si="17"/>
        <v>36</v>
      </c>
      <c r="AJ39" s="156">
        <f t="shared" si="17"/>
        <v>36</v>
      </c>
      <c r="AK39" s="156">
        <f t="shared" si="17"/>
        <v>36</v>
      </c>
      <c r="AL39" s="425"/>
      <c r="AM39" s="177">
        <f>SUM(AM37,AM38)</f>
        <v>468</v>
      </c>
      <c r="AN39" s="431"/>
      <c r="AO39" s="431"/>
      <c r="AP39" s="431"/>
      <c r="AQ39" s="431"/>
      <c r="AR39" s="432"/>
      <c r="AS39" s="432"/>
      <c r="AT39" s="432"/>
      <c r="AU39" s="432"/>
      <c r="AV39" s="433"/>
      <c r="AW39" s="433"/>
      <c r="AX39" s="95"/>
      <c r="AY39" s="95"/>
      <c r="AZ39" s="95"/>
      <c r="BA39" s="95"/>
      <c r="BB39" s="95"/>
      <c r="BC39" s="95"/>
      <c r="BD39" s="95"/>
      <c r="BE39" s="95"/>
      <c r="BF39" s="95"/>
      <c r="BG39" s="141"/>
      <c r="BH39" s="144">
        <f>SUM(BH37,BH38)</f>
        <v>1044</v>
      </c>
    </row>
    <row r="40" spans="1:61" ht="32.1" customHeight="1">
      <c r="A40" s="453"/>
    </row>
    <row r="41" spans="1:61" ht="12.75" hidden="1" customHeight="1">
      <c r="A41" s="453"/>
    </row>
    <row r="42" spans="1:61" ht="12.75" hidden="1" customHeight="1">
      <c r="A42" s="453"/>
      <c r="AB42" t="s">
        <v>158</v>
      </c>
    </row>
    <row r="43" spans="1:61" ht="12.75" hidden="1" customHeight="1">
      <c r="A43" s="453"/>
    </row>
    <row r="44" spans="1:61" ht="12.75" hidden="1" customHeight="1">
      <c r="A44" s="453"/>
    </row>
    <row r="45" spans="1:61" ht="12.75" hidden="1" customHeight="1">
      <c r="A45" s="453"/>
    </row>
    <row r="46" spans="1:61" ht="12.75" hidden="1" customHeight="1">
      <c r="A46" s="453"/>
    </row>
    <row r="47" spans="1:61" ht="23.25" customHeight="1">
      <c r="A47" s="453"/>
    </row>
    <row r="48" spans="1:61" ht="18.75" customHeight="1">
      <c r="A48" s="453"/>
    </row>
    <row r="49" spans="1:1" ht="18.75" customHeight="1">
      <c r="A49" s="453"/>
    </row>
    <row r="50" spans="1:1" ht="18.75" customHeight="1">
      <c r="A50" s="453"/>
    </row>
    <row r="51" spans="1:1" ht="18.75" customHeight="1">
      <c r="A51" s="453"/>
    </row>
    <row r="52" spans="1:1" ht="18.75" customHeight="1">
      <c r="A52" s="453"/>
    </row>
    <row r="53" spans="1:1" ht="18.75" customHeight="1">
      <c r="A53" s="453"/>
    </row>
    <row r="54" spans="1:1" ht="18.75" customHeight="1">
      <c r="A54" s="453"/>
    </row>
    <row r="55" spans="1:1" ht="27" customHeight="1">
      <c r="A55" s="453"/>
    </row>
    <row r="56" spans="1:1" ht="18.75" customHeight="1">
      <c r="A56" s="453"/>
    </row>
    <row r="57" spans="1:1">
      <c r="A57" s="453"/>
    </row>
    <row r="58" spans="1:1" ht="20.25" customHeight="1">
      <c r="A58" s="453"/>
    </row>
    <row r="59" spans="1:1" ht="22.5" customHeight="1">
      <c r="A59" s="453"/>
    </row>
    <row r="60" spans="1:1">
      <c r="A60" s="453"/>
    </row>
    <row r="61" spans="1:1">
      <c r="A61" s="453"/>
    </row>
    <row r="62" spans="1:1">
      <c r="A62" s="453"/>
    </row>
    <row r="63" spans="1:1">
      <c r="A63" s="453"/>
    </row>
    <row r="64" spans="1:1">
      <c r="A64" s="453"/>
    </row>
    <row r="65" spans="1:1">
      <c r="A65" s="453"/>
    </row>
    <row r="66" spans="1:1">
      <c r="A66" s="453"/>
    </row>
    <row r="67" spans="1:1">
      <c r="A67" s="453"/>
    </row>
    <row r="68" spans="1:1" ht="24.95" customHeight="1">
      <c r="A68" s="453"/>
    </row>
    <row r="69" spans="1:1" ht="24.95" customHeight="1">
      <c r="A69" s="453"/>
    </row>
    <row r="70" spans="1:1" ht="24.95" customHeight="1" thickBot="1">
      <c r="A70" s="457"/>
    </row>
  </sheetData>
  <mergeCells count="46">
    <mergeCell ref="A8:A39"/>
    <mergeCell ref="B38:D38"/>
    <mergeCell ref="B39:D39"/>
    <mergeCell ref="BH3:BH7"/>
    <mergeCell ref="E4:BG4"/>
    <mergeCell ref="E6:BG6"/>
    <mergeCell ref="N3:Q3"/>
    <mergeCell ref="X3:AA3"/>
    <mergeCell ref="F3:H3"/>
    <mergeCell ref="AP3:AS3"/>
    <mergeCell ref="AU3:AW3"/>
    <mergeCell ref="BC3:BF3"/>
    <mergeCell ref="A3:A7"/>
    <mergeCell ref="B3:B7"/>
    <mergeCell ref="C3:C7"/>
    <mergeCell ref="D3:D7"/>
    <mergeCell ref="AY3:BB3"/>
    <mergeCell ref="J3:M3"/>
    <mergeCell ref="AC3:AE3"/>
    <mergeCell ref="S3:T3"/>
    <mergeCell ref="AG3:AJ3"/>
    <mergeCell ref="B8:B9"/>
    <mergeCell ref="B12:B13"/>
    <mergeCell ref="B10:B11"/>
    <mergeCell ref="C8:C9"/>
    <mergeCell ref="C10:C11"/>
    <mergeCell ref="C12:C13"/>
    <mergeCell ref="C14:C15"/>
    <mergeCell ref="B25:B26"/>
    <mergeCell ref="C16:C17"/>
    <mergeCell ref="B14:B15"/>
    <mergeCell ref="B36:D36"/>
    <mergeCell ref="B23:B24"/>
    <mergeCell ref="C23:C24"/>
    <mergeCell ref="B29:B30"/>
    <mergeCell ref="B16:B17"/>
    <mergeCell ref="B20:B21"/>
    <mergeCell ref="C20:C21"/>
    <mergeCell ref="B18:B19"/>
    <mergeCell ref="C18:C19"/>
    <mergeCell ref="AV36:AW36"/>
    <mergeCell ref="B37:D37"/>
    <mergeCell ref="B34:D34"/>
    <mergeCell ref="B35:D35"/>
    <mergeCell ref="C25:C26"/>
    <mergeCell ref="C29:C30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E1:N33"/>
  <sheetViews>
    <sheetView topLeftCell="A13" workbookViewId="0">
      <selection activeCell="L31" sqref="L31"/>
    </sheetView>
  </sheetViews>
  <sheetFormatPr defaultRowHeight="12.75"/>
  <sheetData>
    <row r="1" spans="8:12">
      <c r="K1" t="s">
        <v>167</v>
      </c>
    </row>
    <row r="2" spans="8:12">
      <c r="K2" t="s">
        <v>168</v>
      </c>
    </row>
    <row r="3" spans="8:12">
      <c r="K3" t="s">
        <v>169</v>
      </c>
    </row>
    <row r="4" spans="8:12">
      <c r="K4" t="s">
        <v>170</v>
      </c>
      <c r="L4" t="s">
        <v>171</v>
      </c>
    </row>
    <row r="5" spans="8:12">
      <c r="K5" t="s">
        <v>184</v>
      </c>
    </row>
    <row r="8" spans="8:12" ht="14.25">
      <c r="H8" s="241" t="s">
        <v>122</v>
      </c>
    </row>
    <row r="9" spans="8:12" ht="15">
      <c r="H9" s="242" t="s">
        <v>113</v>
      </c>
    </row>
    <row r="12" spans="8:12" ht="15.75">
      <c r="H12" s="240" t="s">
        <v>112</v>
      </c>
    </row>
    <row r="13" spans="8:12" ht="15.75">
      <c r="H13" s="240"/>
    </row>
    <row r="16" spans="8:12" ht="15">
      <c r="H16" s="242"/>
    </row>
    <row r="17" spans="5:14">
      <c r="H17" s="243"/>
    </row>
    <row r="18" spans="5:14" ht="14.25">
      <c r="F18" s="243"/>
      <c r="H18" s="241" t="s">
        <v>114</v>
      </c>
    </row>
    <row r="19" spans="5:14">
      <c r="F19" s="243"/>
      <c r="H19" s="243"/>
    </row>
    <row r="20" spans="5:14" ht="15.75">
      <c r="E20" s="246"/>
      <c r="F20" s="246"/>
      <c r="G20" s="246"/>
      <c r="H20" s="246"/>
      <c r="I20" s="458" t="s">
        <v>149</v>
      </c>
      <c r="J20" s="458"/>
      <c r="K20" s="458"/>
      <c r="L20" s="458"/>
      <c r="M20" s="458"/>
    </row>
    <row r="21" spans="5:14">
      <c r="H21" s="243"/>
    </row>
    <row r="22" spans="5:14" ht="14.25">
      <c r="G22" s="241" t="s">
        <v>123</v>
      </c>
      <c r="H22" s="241"/>
      <c r="I22" s="241"/>
      <c r="J22" s="241"/>
      <c r="K22" s="241"/>
    </row>
    <row r="23" spans="5:14">
      <c r="G23" s="243"/>
    </row>
    <row r="24" spans="5:14">
      <c r="G24" s="243"/>
    </row>
    <row r="25" spans="5:14">
      <c r="G25" s="243"/>
    </row>
    <row r="26" spans="5:14">
      <c r="I26" s="244" t="s">
        <v>115</v>
      </c>
      <c r="L26" s="459" t="s">
        <v>151</v>
      </c>
      <c r="M26" s="459"/>
      <c r="N26" s="459"/>
    </row>
    <row r="27" spans="5:14">
      <c r="I27" t="s">
        <v>116</v>
      </c>
      <c r="L27" s="245" t="s">
        <v>117</v>
      </c>
      <c r="M27" s="245"/>
      <c r="N27" s="245"/>
    </row>
    <row r="28" spans="5:14">
      <c r="I28" t="s">
        <v>118</v>
      </c>
      <c r="L28" t="s">
        <v>160</v>
      </c>
    </row>
    <row r="29" spans="5:14">
      <c r="I29" t="s">
        <v>119</v>
      </c>
      <c r="L29" s="245" t="s">
        <v>161</v>
      </c>
      <c r="M29" s="245"/>
      <c r="N29" s="245"/>
    </row>
    <row r="30" spans="5:14">
      <c r="I30" t="s">
        <v>159</v>
      </c>
      <c r="L30" s="245">
        <v>2020</v>
      </c>
      <c r="M30" s="245"/>
      <c r="N30" s="245"/>
    </row>
    <row r="32" spans="5:14">
      <c r="I32" t="s">
        <v>120</v>
      </c>
    </row>
    <row r="33" spans="9:14">
      <c r="I33" t="s">
        <v>121</v>
      </c>
      <c r="L33" s="246" t="s">
        <v>150</v>
      </c>
      <c r="M33" s="246"/>
      <c r="N33" s="246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2 курс</vt:lpstr>
      <vt:lpstr>3 курс</vt:lpstr>
      <vt:lpstr>Лист1</vt:lpstr>
      <vt:lpstr>'1 курс'!Заголовки_для_печати</vt:lpstr>
      <vt:lpstr>'2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2019-02-04T11:14:16Z</cp:lastPrinted>
  <dcterms:created xsi:type="dcterms:W3CDTF">2015-06-16T06:40:38Z</dcterms:created>
  <dcterms:modified xsi:type="dcterms:W3CDTF">2021-02-24T15:15:30Z</dcterms:modified>
</cp:coreProperties>
</file>