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3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25725" refMode="R1C1"/>
</workbook>
</file>

<file path=xl/calcChain.xml><?xml version="1.0" encoding="utf-8"?>
<calcChain xmlns="http://schemas.openxmlformats.org/spreadsheetml/2006/main">
  <c r="W56" i="15"/>
  <c r="W55"/>
  <c r="T36"/>
  <c r="T18" s="1"/>
  <c r="T55" s="1"/>
  <c r="T57" s="1"/>
  <c r="T37"/>
  <c r="T41"/>
  <c r="T56"/>
  <c r="W39"/>
  <c r="F19"/>
  <c r="G19"/>
  <c r="H19"/>
  <c r="I19"/>
  <c r="J19"/>
  <c r="K19"/>
  <c r="L19"/>
  <c r="M19"/>
  <c r="N19"/>
  <c r="O19"/>
  <c r="P19"/>
  <c r="Q19"/>
  <c r="E19"/>
  <c r="AA56"/>
  <c r="AB56"/>
  <c r="AC56"/>
  <c r="AD56"/>
  <c r="AE56"/>
  <c r="AF56"/>
  <c r="AG56"/>
  <c r="AH56"/>
  <c r="AI56"/>
  <c r="AJ56"/>
  <c r="AK56"/>
  <c r="AL56"/>
  <c r="Z56"/>
  <c r="AA41"/>
  <c r="AB41"/>
  <c r="AC41"/>
  <c r="AD41"/>
  <c r="AE41"/>
  <c r="AF41"/>
  <c r="AG41"/>
  <c r="AH41"/>
  <c r="AI41"/>
  <c r="AJ41"/>
  <c r="AK41"/>
  <c r="AK36" s="1"/>
  <c r="AL41"/>
  <c r="Z41"/>
  <c r="AA37"/>
  <c r="AB37"/>
  <c r="AC37"/>
  <c r="AD37"/>
  <c r="AE37"/>
  <c r="AF37"/>
  <c r="AG37"/>
  <c r="AH37"/>
  <c r="Z37"/>
  <c r="AA19"/>
  <c r="AB19"/>
  <c r="AC19"/>
  <c r="AD19"/>
  <c r="AE19"/>
  <c r="AF19"/>
  <c r="AG19"/>
  <c r="AH19"/>
  <c r="Z19"/>
  <c r="Z8"/>
  <c r="F56"/>
  <c r="G56"/>
  <c r="H56"/>
  <c r="I56"/>
  <c r="J56"/>
  <c r="K56"/>
  <c r="L56"/>
  <c r="M56"/>
  <c r="N56"/>
  <c r="O56"/>
  <c r="P56"/>
  <c r="Q56"/>
  <c r="R56"/>
  <c r="S56"/>
  <c r="E56"/>
  <c r="F41"/>
  <c r="G41"/>
  <c r="H41"/>
  <c r="I41"/>
  <c r="J41"/>
  <c r="K41"/>
  <c r="L41"/>
  <c r="M41"/>
  <c r="N41"/>
  <c r="O41"/>
  <c r="P41"/>
  <c r="Q41"/>
  <c r="R41"/>
  <c r="S41"/>
  <c r="E41"/>
  <c r="E37"/>
  <c r="E36" s="1"/>
  <c r="E18" s="1"/>
  <c r="E8"/>
  <c r="AN39"/>
  <c r="AN40"/>
  <c r="AN38"/>
  <c r="AI36"/>
  <c r="AI18" s="1"/>
  <c r="AJ36"/>
  <c r="AJ18" s="1"/>
  <c r="S37"/>
  <c r="R37"/>
  <c r="AN28"/>
  <c r="AN29"/>
  <c r="AN30"/>
  <c r="AN31"/>
  <c r="AN32"/>
  <c r="AN33"/>
  <c r="W28"/>
  <c r="W29"/>
  <c r="W30"/>
  <c r="W31"/>
  <c r="W32"/>
  <c r="W33"/>
  <c r="AP16" i="14"/>
  <c r="AQ16"/>
  <c r="AR16"/>
  <c r="AS16"/>
  <c r="AT16"/>
  <c r="AU16"/>
  <c r="AV16"/>
  <c r="AO16"/>
  <c r="AN16"/>
  <c r="S16"/>
  <c r="T16"/>
  <c r="S13"/>
  <c r="T13"/>
  <c r="S8"/>
  <c r="T8"/>
  <c r="AR8"/>
  <c r="AS8"/>
  <c r="AT8"/>
  <c r="AU8"/>
  <c r="AV8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T21" s="1"/>
  <c r="AU37"/>
  <c r="AV37"/>
  <c r="Y37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R21" s="1"/>
  <c r="AS33"/>
  <c r="AT33"/>
  <c r="AU33"/>
  <c r="AV33"/>
  <c r="AV21" s="1"/>
  <c r="Y33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S21" s="1"/>
  <c r="AT22"/>
  <c r="AU22"/>
  <c r="AV22"/>
  <c r="Y22"/>
  <c r="Z16"/>
  <c r="AA16"/>
  <c r="AB16"/>
  <c r="AC16"/>
  <c r="AD16"/>
  <c r="AE16"/>
  <c r="AF16"/>
  <c r="AG16"/>
  <c r="AH16"/>
  <c r="AI16"/>
  <c r="AJ16"/>
  <c r="AK16"/>
  <c r="AL16"/>
  <c r="AM16"/>
  <c r="Y16"/>
  <c r="AW45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W47" s="1"/>
  <c r="F46"/>
  <c r="G46"/>
  <c r="H46"/>
  <c r="I46"/>
  <c r="J46"/>
  <c r="K46"/>
  <c r="L46"/>
  <c r="M46"/>
  <c r="N46"/>
  <c r="O46"/>
  <c r="P46"/>
  <c r="Q46"/>
  <c r="R46"/>
  <c r="S46"/>
  <c r="T46"/>
  <c r="E46"/>
  <c r="E15"/>
  <c r="E21"/>
  <c r="E45"/>
  <c r="F37"/>
  <c r="G37"/>
  <c r="H37"/>
  <c r="I37"/>
  <c r="J37"/>
  <c r="K37"/>
  <c r="L37"/>
  <c r="M37"/>
  <c r="N37"/>
  <c r="O37"/>
  <c r="P37"/>
  <c r="Q37"/>
  <c r="R37"/>
  <c r="S37"/>
  <c r="T37"/>
  <c r="E37"/>
  <c r="F33"/>
  <c r="G33"/>
  <c r="H33"/>
  <c r="I33"/>
  <c r="J33"/>
  <c r="K33"/>
  <c r="L33"/>
  <c r="M33"/>
  <c r="N33"/>
  <c r="O33"/>
  <c r="P33"/>
  <c r="Q33"/>
  <c r="R33"/>
  <c r="S33"/>
  <c r="T33"/>
  <c r="E33"/>
  <c r="F22"/>
  <c r="G22"/>
  <c r="H22"/>
  <c r="I22"/>
  <c r="J22"/>
  <c r="K22"/>
  <c r="L22"/>
  <c r="M22"/>
  <c r="N22"/>
  <c r="O22"/>
  <c r="P22"/>
  <c r="P21" s="1"/>
  <c r="Q22"/>
  <c r="R22"/>
  <c r="S22"/>
  <c r="T22"/>
  <c r="E22"/>
  <c r="F16"/>
  <c r="G16"/>
  <c r="H16"/>
  <c r="I16"/>
  <c r="J16"/>
  <c r="K16"/>
  <c r="L16"/>
  <c r="M16"/>
  <c r="N16"/>
  <c r="O16"/>
  <c r="P16"/>
  <c r="Q16"/>
  <c r="R16"/>
  <c r="E16"/>
  <c r="V39"/>
  <c r="V40"/>
  <c r="V41"/>
  <c r="V42"/>
  <c r="V43"/>
  <c r="V44"/>
  <c r="AX39"/>
  <c r="AX40"/>
  <c r="AX41"/>
  <c r="AX42"/>
  <c r="AX43"/>
  <c r="AX44"/>
  <c r="AX31"/>
  <c r="V31"/>
  <c r="V27"/>
  <c r="AX27"/>
  <c r="V28"/>
  <c r="BG28" s="1"/>
  <c r="AX28"/>
  <c r="V29"/>
  <c r="AX29"/>
  <c r="V30"/>
  <c r="BG30" s="1"/>
  <c r="AX30"/>
  <c r="V25"/>
  <c r="AX25"/>
  <c r="V26"/>
  <c r="AX26"/>
  <c r="AN81" i="13"/>
  <c r="AT81"/>
  <c r="AU81"/>
  <c r="AR81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Y59"/>
  <c r="F81"/>
  <c r="G81"/>
  <c r="H81"/>
  <c r="I81"/>
  <c r="J81"/>
  <c r="K81"/>
  <c r="L81"/>
  <c r="M81"/>
  <c r="N81"/>
  <c r="O81"/>
  <c r="P81"/>
  <c r="Q81"/>
  <c r="R81"/>
  <c r="S81"/>
  <c r="T81"/>
  <c r="E81"/>
  <c r="AW66"/>
  <c r="V66"/>
  <c r="V64"/>
  <c r="AW64"/>
  <c r="V65"/>
  <c r="AW65"/>
  <c r="AL36" i="15"/>
  <c r="AE36"/>
  <c r="F37"/>
  <c r="G37"/>
  <c r="H37"/>
  <c r="I37"/>
  <c r="J37"/>
  <c r="K37"/>
  <c r="L37"/>
  <c r="M37"/>
  <c r="N37"/>
  <c r="O37"/>
  <c r="P37"/>
  <c r="Q37"/>
  <c r="X36"/>
  <c r="Y36"/>
  <c r="W20"/>
  <c r="AN16"/>
  <c r="BI16" s="1"/>
  <c r="AA15"/>
  <c r="AB15"/>
  <c r="AC15"/>
  <c r="AD15"/>
  <c r="AE15"/>
  <c r="AF15"/>
  <c r="AG15"/>
  <c r="AH15"/>
  <c r="Z15"/>
  <c r="F15"/>
  <c r="G15"/>
  <c r="H15"/>
  <c r="I15"/>
  <c r="J15"/>
  <c r="K15"/>
  <c r="L15"/>
  <c r="M15"/>
  <c r="N15"/>
  <c r="O15"/>
  <c r="P15"/>
  <c r="Q15"/>
  <c r="E15"/>
  <c r="AA8"/>
  <c r="AB8"/>
  <c r="AC8"/>
  <c r="AD8"/>
  <c r="AE8"/>
  <c r="AF8"/>
  <c r="AG8"/>
  <c r="AH8"/>
  <c r="F8"/>
  <c r="G8"/>
  <c r="H8"/>
  <c r="I8"/>
  <c r="J8"/>
  <c r="K8"/>
  <c r="L8"/>
  <c r="M8"/>
  <c r="N8"/>
  <c r="O8"/>
  <c r="P8"/>
  <c r="Q8"/>
  <c r="AN50"/>
  <c r="AN43"/>
  <c r="AN44"/>
  <c r="AN45"/>
  <c r="AN46"/>
  <c r="AN47"/>
  <c r="AN48"/>
  <c r="AN49"/>
  <c r="W43"/>
  <c r="W44"/>
  <c r="BI44" s="1"/>
  <c r="W45"/>
  <c r="W46"/>
  <c r="W47"/>
  <c r="W48"/>
  <c r="W49"/>
  <c r="AN26"/>
  <c r="AN27"/>
  <c r="W26"/>
  <c r="W27"/>
  <c r="AN21"/>
  <c r="AN22"/>
  <c r="AN23"/>
  <c r="AN24"/>
  <c r="AN25"/>
  <c r="AN34"/>
  <c r="AN35"/>
  <c r="W21"/>
  <c r="W23"/>
  <c r="W24"/>
  <c r="W25"/>
  <c r="W34"/>
  <c r="W10"/>
  <c r="W11"/>
  <c r="W12"/>
  <c r="AN10"/>
  <c r="AN11"/>
  <c r="AN12"/>
  <c r="W13"/>
  <c r="AN13"/>
  <c r="AW37" i="14"/>
  <c r="Z13"/>
  <c r="AA13"/>
  <c r="AB13"/>
  <c r="AC13"/>
  <c r="AD13"/>
  <c r="AE13"/>
  <c r="AF13"/>
  <c r="AG13"/>
  <c r="AH13"/>
  <c r="AI13"/>
  <c r="AJ13"/>
  <c r="AK13"/>
  <c r="AL13"/>
  <c r="AM13"/>
  <c r="AN13"/>
  <c r="Y13"/>
  <c r="AX10"/>
  <c r="AX11"/>
  <c r="AX12"/>
  <c r="AX14"/>
  <c r="AX17"/>
  <c r="AX18"/>
  <c r="AX19"/>
  <c r="AX20"/>
  <c r="AX23"/>
  <c r="AX24"/>
  <c r="AX32"/>
  <c r="AX34"/>
  <c r="AX33" s="1"/>
  <c r="AX35"/>
  <c r="BG35" s="1"/>
  <c r="AX36"/>
  <c r="AX38"/>
  <c r="AX9"/>
  <c r="AQ8"/>
  <c r="E13"/>
  <c r="Z8"/>
  <c r="AA8"/>
  <c r="AB8"/>
  <c r="AC8"/>
  <c r="AD8"/>
  <c r="AE8"/>
  <c r="AF8"/>
  <c r="AG8"/>
  <c r="AH8"/>
  <c r="AI8"/>
  <c r="AJ8"/>
  <c r="AK8"/>
  <c r="AL8"/>
  <c r="AM8"/>
  <c r="AN8"/>
  <c r="AO8"/>
  <c r="AP8"/>
  <c r="Y8"/>
  <c r="F8"/>
  <c r="G8"/>
  <c r="H8"/>
  <c r="I8"/>
  <c r="J8"/>
  <c r="K8"/>
  <c r="L8"/>
  <c r="M8"/>
  <c r="N8"/>
  <c r="O8"/>
  <c r="P8"/>
  <c r="Q8"/>
  <c r="R8"/>
  <c r="E8"/>
  <c r="R13"/>
  <c r="V38"/>
  <c r="V36"/>
  <c r="V24"/>
  <c r="V32"/>
  <c r="V17"/>
  <c r="V18"/>
  <c r="V19"/>
  <c r="V20"/>
  <c r="V10"/>
  <c r="V11"/>
  <c r="Z17" i="13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Y17"/>
  <c r="Y28"/>
  <c r="Y81"/>
  <c r="Z36"/>
  <c r="AA36"/>
  <c r="AB36"/>
  <c r="AC36"/>
  <c r="AD36"/>
  <c r="AE36"/>
  <c r="AF36"/>
  <c r="AG36"/>
  <c r="AH36"/>
  <c r="AI36"/>
  <c r="AJ36"/>
  <c r="AK36"/>
  <c r="AL36"/>
  <c r="AL35" s="1"/>
  <c r="AM36"/>
  <c r="AN36"/>
  <c r="AO36"/>
  <c r="AP36"/>
  <c r="AQ36"/>
  <c r="AR36"/>
  <c r="AS36"/>
  <c r="Y36"/>
  <c r="AS81"/>
  <c r="AP28"/>
  <c r="AQ28"/>
  <c r="F36"/>
  <c r="G36"/>
  <c r="H36"/>
  <c r="I36"/>
  <c r="J36"/>
  <c r="K36"/>
  <c r="L36"/>
  <c r="M36"/>
  <c r="N36"/>
  <c r="O36"/>
  <c r="P36"/>
  <c r="Q36"/>
  <c r="R36"/>
  <c r="S36"/>
  <c r="T36"/>
  <c r="E36"/>
  <c r="AP81"/>
  <c r="AQ81"/>
  <c r="AW60"/>
  <c r="Z81"/>
  <c r="AA81"/>
  <c r="AB81"/>
  <c r="AC81"/>
  <c r="AD81"/>
  <c r="AE81"/>
  <c r="AF81"/>
  <c r="AG81"/>
  <c r="AH81"/>
  <c r="AI81"/>
  <c r="AJ81"/>
  <c r="AK81"/>
  <c r="AL81"/>
  <c r="AM81"/>
  <c r="AO81"/>
  <c r="BH31"/>
  <c r="BH32"/>
  <c r="Z28"/>
  <c r="AA28"/>
  <c r="AB28"/>
  <c r="AC28"/>
  <c r="AD28"/>
  <c r="AE28"/>
  <c r="AF28"/>
  <c r="AG28"/>
  <c r="AH28"/>
  <c r="AI28"/>
  <c r="AJ28"/>
  <c r="AK28"/>
  <c r="AL28"/>
  <c r="AM28"/>
  <c r="AN28"/>
  <c r="AO28"/>
  <c r="F28"/>
  <c r="G28"/>
  <c r="H28"/>
  <c r="I28"/>
  <c r="J28"/>
  <c r="K28"/>
  <c r="L28"/>
  <c r="M28"/>
  <c r="N28"/>
  <c r="O28"/>
  <c r="P28"/>
  <c r="Q28"/>
  <c r="R28"/>
  <c r="S28"/>
  <c r="T28"/>
  <c r="E28"/>
  <c r="AW31"/>
  <c r="AW32"/>
  <c r="V31"/>
  <c r="V32"/>
  <c r="AW25"/>
  <c r="AW26"/>
  <c r="F17"/>
  <c r="G17"/>
  <c r="H17"/>
  <c r="I17"/>
  <c r="J17"/>
  <c r="K17"/>
  <c r="L17"/>
  <c r="M17"/>
  <c r="N17"/>
  <c r="O17"/>
  <c r="P17"/>
  <c r="Q17"/>
  <c r="R17"/>
  <c r="S17"/>
  <c r="T17"/>
  <c r="E17"/>
  <c r="V25"/>
  <c r="V26"/>
  <c r="AW61"/>
  <c r="AW62"/>
  <c r="AW63"/>
  <c r="AW6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30"/>
  <c r="AW19"/>
  <c r="AW20"/>
  <c r="AW21"/>
  <c r="AW22"/>
  <c r="AW23"/>
  <c r="AW10"/>
  <c r="AW11"/>
  <c r="AW12"/>
  <c r="AW13"/>
  <c r="AW14"/>
  <c r="AW15"/>
  <c r="AW16"/>
  <c r="V61"/>
  <c r="V62"/>
  <c r="V63"/>
  <c r="V38"/>
  <c r="V39"/>
  <c r="V40"/>
  <c r="V41"/>
  <c r="V42"/>
  <c r="V43"/>
  <c r="V44"/>
  <c r="V45"/>
  <c r="V46"/>
  <c r="V47"/>
  <c r="V48"/>
  <c r="V49"/>
  <c r="V50"/>
  <c r="V51"/>
  <c r="V52"/>
  <c r="V53"/>
  <c r="V54"/>
  <c r="V30"/>
  <c r="V33"/>
  <c r="V21"/>
  <c r="V22"/>
  <c r="V23"/>
  <c r="V10"/>
  <c r="V11"/>
  <c r="V12"/>
  <c r="V13"/>
  <c r="V14"/>
  <c r="V15"/>
  <c r="V16"/>
  <c r="V19"/>
  <c r="BH61"/>
  <c r="BH62"/>
  <c r="BH63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30"/>
  <c r="BH33"/>
  <c r="BH34"/>
  <c r="BH19"/>
  <c r="BH20"/>
  <c r="BH21"/>
  <c r="BH22"/>
  <c r="BH23"/>
  <c r="BH24"/>
  <c r="BH27"/>
  <c r="BH10"/>
  <c r="BH11"/>
  <c r="BH12"/>
  <c r="BH13"/>
  <c r="BH14"/>
  <c r="BH15"/>
  <c r="BH16"/>
  <c r="V55"/>
  <c r="AW33"/>
  <c r="V24"/>
  <c r="AW24"/>
  <c r="BH49" i="12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Y49"/>
  <c r="Z49"/>
  <c r="AA49"/>
  <c r="AB49"/>
  <c r="AC49"/>
  <c r="AD49"/>
  <c r="AD51" s="1"/>
  <c r="AE49"/>
  <c r="AE51" s="1"/>
  <c r="AF49"/>
  <c r="AG49"/>
  <c r="AH49"/>
  <c r="AH51" s="1"/>
  <c r="AI49"/>
  <c r="AJ49"/>
  <c r="AK49"/>
  <c r="AL49"/>
  <c r="AM49"/>
  <c r="AN49"/>
  <c r="AO49"/>
  <c r="AP49"/>
  <c r="AQ49"/>
  <c r="AR49"/>
  <c r="AS49"/>
  <c r="AT49"/>
  <c r="AU49"/>
  <c r="AU51" s="1"/>
  <c r="Y50"/>
  <c r="Z50"/>
  <c r="AA50"/>
  <c r="AA51" s="1"/>
  <c r="AB50"/>
  <c r="AB51" s="1"/>
  <c r="AC50"/>
  <c r="AD50"/>
  <c r="AE50"/>
  <c r="AF50"/>
  <c r="AG50"/>
  <c r="AH50"/>
  <c r="AI50"/>
  <c r="AI51" s="1"/>
  <c r="AJ50"/>
  <c r="AJ51" s="1"/>
  <c r="AK50"/>
  <c r="AL50"/>
  <c r="AM50"/>
  <c r="AN50"/>
  <c r="AN51" s="1"/>
  <c r="AO50"/>
  <c r="AP50"/>
  <c r="AQ50"/>
  <c r="AQ51" s="1"/>
  <c r="AR50"/>
  <c r="AR51" s="1"/>
  <c r="AS50"/>
  <c r="AT50"/>
  <c r="AU50"/>
  <c r="AF51"/>
  <c r="V50"/>
  <c r="F50"/>
  <c r="G50"/>
  <c r="H50"/>
  <c r="I50"/>
  <c r="J50"/>
  <c r="K50"/>
  <c r="L50"/>
  <c r="M50"/>
  <c r="N50"/>
  <c r="O50"/>
  <c r="P50"/>
  <c r="Q50"/>
  <c r="R50"/>
  <c r="S50"/>
  <c r="T50"/>
  <c r="E51"/>
  <c r="E50"/>
  <c r="F49"/>
  <c r="F51" s="1"/>
  <c r="G49"/>
  <c r="G51" s="1"/>
  <c r="H49"/>
  <c r="H51" s="1"/>
  <c r="I49"/>
  <c r="I51" s="1"/>
  <c r="J49"/>
  <c r="J51" s="1"/>
  <c r="K49"/>
  <c r="K51" s="1"/>
  <c r="L49"/>
  <c r="L51" s="1"/>
  <c r="M49"/>
  <c r="M51" s="1"/>
  <c r="N49"/>
  <c r="N51" s="1"/>
  <c r="O49"/>
  <c r="O51" s="1"/>
  <c r="P49"/>
  <c r="P51" s="1"/>
  <c r="Q49"/>
  <c r="Q51" s="1"/>
  <c r="R49"/>
  <c r="R51" s="1"/>
  <c r="S49"/>
  <c r="S51" s="1"/>
  <c r="T49"/>
  <c r="T51" s="1"/>
  <c r="E4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10"/>
  <c r="Z36" i="15" l="1"/>
  <c r="Q36"/>
  <c r="Q18" s="1"/>
  <c r="Q55" s="1"/>
  <c r="Q57" s="1"/>
  <c r="E55"/>
  <c r="E57" s="1"/>
  <c r="S36"/>
  <c r="Z18"/>
  <c r="BI46"/>
  <c r="W15"/>
  <c r="BI32"/>
  <c r="BI28"/>
  <c r="BI30"/>
  <c r="BI39"/>
  <c r="AC36"/>
  <c r="AD36"/>
  <c r="AN37"/>
  <c r="AA36"/>
  <c r="AN15"/>
  <c r="BI29"/>
  <c r="BI48"/>
  <c r="BI23"/>
  <c r="AG36"/>
  <c r="AG18" s="1"/>
  <c r="AG55" s="1"/>
  <c r="AG57" s="1"/>
  <c r="BI47"/>
  <c r="BI43"/>
  <c r="P36"/>
  <c r="L36"/>
  <c r="H36"/>
  <c r="AH36"/>
  <c r="AH18" s="1"/>
  <c r="AH55" s="1"/>
  <c r="AH57" s="1"/>
  <c r="BI13"/>
  <c r="BI49"/>
  <c r="BI45"/>
  <c r="N36"/>
  <c r="J36"/>
  <c r="BI33"/>
  <c r="BI31"/>
  <c r="R36"/>
  <c r="R18" s="1"/>
  <c r="R55" s="1"/>
  <c r="R57" s="1"/>
  <c r="BI12"/>
  <c r="BI21"/>
  <c r="BI27"/>
  <c r="BI10"/>
  <c r="BI11"/>
  <c r="BI25"/>
  <c r="BI34"/>
  <c r="AI55"/>
  <c r="AI57" s="1"/>
  <c r="BI26"/>
  <c r="BI24"/>
  <c r="BG26" i="14"/>
  <c r="AX46"/>
  <c r="V16"/>
  <c r="BG27"/>
  <c r="BG31"/>
  <c r="AU21"/>
  <c r="Y21"/>
  <c r="Y15" s="1"/>
  <c r="Y45" s="1"/>
  <c r="Y47" s="1"/>
  <c r="E47"/>
  <c r="BG32"/>
  <c r="BG24"/>
  <c r="AX22"/>
  <c r="AM21"/>
  <c r="AA21"/>
  <c r="BG25"/>
  <c r="BG29"/>
  <c r="V37"/>
  <c r="AI21"/>
  <c r="AX13"/>
  <c r="S21"/>
  <c r="O21"/>
  <c r="AN21"/>
  <c r="AJ21"/>
  <c r="AF21"/>
  <c r="AB21"/>
  <c r="K21"/>
  <c r="G21"/>
  <c r="L21"/>
  <c r="H21"/>
  <c r="AX37"/>
  <c r="AE21"/>
  <c r="J21"/>
  <c r="AC21"/>
  <c r="AG21"/>
  <c r="AO21"/>
  <c r="AO15" s="1"/>
  <c r="AD35" i="13"/>
  <c r="Z35"/>
  <c r="AR35"/>
  <c r="AF35"/>
  <c r="AF80" s="1"/>
  <c r="AF82" s="1"/>
  <c r="AN35"/>
  <c r="AN80" s="1"/>
  <c r="AN82" s="1"/>
  <c r="V28"/>
  <c r="Y35"/>
  <c r="AP35"/>
  <c r="AH35"/>
  <c r="AJ35"/>
  <c r="AJ80" s="1"/>
  <c r="AJ82" s="1"/>
  <c r="AB35"/>
  <c r="AB80" s="1"/>
  <c r="AB82" s="1"/>
  <c r="Z51" i="12"/>
  <c r="W19" i="15"/>
  <c r="W41"/>
  <c r="F36"/>
  <c r="AN56"/>
  <c r="AJ55"/>
  <c r="AJ57" s="1"/>
  <c r="AF36"/>
  <c r="AB36"/>
  <c r="O36"/>
  <c r="K36"/>
  <c r="G36"/>
  <c r="M36"/>
  <c r="I36"/>
  <c r="AK21" i="14"/>
  <c r="AQ21"/>
  <c r="AQ15" s="1"/>
  <c r="AQ45" s="1"/>
  <c r="AQ47" s="1"/>
  <c r="AX16"/>
  <c r="I21"/>
  <c r="N21"/>
  <c r="F21"/>
  <c r="Q21"/>
  <c r="M21"/>
  <c r="R21"/>
  <c r="R15" s="1"/>
  <c r="R45" s="1"/>
  <c r="R47" s="1"/>
  <c r="AP21"/>
  <c r="AL21"/>
  <c r="AH21"/>
  <c r="AD21"/>
  <c r="Z21"/>
  <c r="T21"/>
  <c r="AX8"/>
  <c r="BG44"/>
  <c r="BG38"/>
  <c r="BG36"/>
  <c r="BG11"/>
  <c r="BG18"/>
  <c r="BG20"/>
  <c r="BG10"/>
  <c r="BG19"/>
  <c r="AQ35" i="13"/>
  <c r="AQ80" s="1"/>
  <c r="AQ82" s="1"/>
  <c r="AM35"/>
  <c r="AI35"/>
  <c r="AE35"/>
  <c r="AA35"/>
  <c r="AS35"/>
  <c r="AO35"/>
  <c r="AO80" s="1"/>
  <c r="AO82" s="1"/>
  <c r="AK35"/>
  <c r="AK80" s="1"/>
  <c r="AK82" s="1"/>
  <c r="AG35"/>
  <c r="AG80" s="1"/>
  <c r="AG82" s="1"/>
  <c r="AC35"/>
  <c r="AC80" s="1"/>
  <c r="AC82" s="1"/>
  <c r="V36"/>
  <c r="AW28"/>
  <c r="AW17"/>
  <c r="AM51" i="12"/>
  <c r="AW49"/>
  <c r="AG51"/>
  <c r="AC51"/>
  <c r="V49"/>
  <c r="V51" s="1"/>
  <c r="Y51"/>
  <c r="AK51"/>
  <c r="AL51"/>
  <c r="AO51"/>
  <c r="AP51"/>
  <c r="AS51"/>
  <c r="AW50"/>
  <c r="BH50" s="1"/>
  <c r="AT51"/>
  <c r="AN42" i="15"/>
  <c r="AN20"/>
  <c r="BI20" s="1"/>
  <c r="AN17"/>
  <c r="AN14"/>
  <c r="AN9"/>
  <c r="AN8" s="1"/>
  <c r="AL18"/>
  <c r="AL55" s="1"/>
  <c r="AL57" s="1"/>
  <c r="AK18"/>
  <c r="AK55" s="1"/>
  <c r="AK57" s="1"/>
  <c r="W40"/>
  <c r="BI40" s="1"/>
  <c r="W38"/>
  <c r="BI38" s="1"/>
  <c r="W22"/>
  <c r="BI22" s="1"/>
  <c r="V34" i="14"/>
  <c r="V33" s="1"/>
  <c r="V14"/>
  <c r="F13"/>
  <c r="G13"/>
  <c r="H13"/>
  <c r="I13"/>
  <c r="J13"/>
  <c r="K13"/>
  <c r="L13"/>
  <c r="M13"/>
  <c r="N13"/>
  <c r="O13"/>
  <c r="P13"/>
  <c r="Q13"/>
  <c r="AT36" i="13"/>
  <c r="AT35" s="1"/>
  <c r="AT80" s="1"/>
  <c r="AT82" s="1"/>
  <c r="AU36"/>
  <c r="AU35" s="1"/>
  <c r="AU80" s="1"/>
  <c r="AU82" s="1"/>
  <c r="AP8"/>
  <c r="AQ8"/>
  <c r="AR8"/>
  <c r="AS8"/>
  <c r="AT8"/>
  <c r="AU8"/>
  <c r="AS79"/>
  <c r="AT79"/>
  <c r="V56"/>
  <c r="V81" s="1"/>
  <c r="S59"/>
  <c r="T59"/>
  <c r="E59"/>
  <c r="F59"/>
  <c r="G59"/>
  <c r="H59"/>
  <c r="I59"/>
  <c r="J59"/>
  <c r="K59"/>
  <c r="L59"/>
  <c r="M59"/>
  <c r="N59"/>
  <c r="O59"/>
  <c r="P59"/>
  <c r="Q59"/>
  <c r="R59"/>
  <c r="E70"/>
  <c r="F70"/>
  <c r="G70"/>
  <c r="H70"/>
  <c r="I70"/>
  <c r="J70"/>
  <c r="K70"/>
  <c r="K57" s="1"/>
  <c r="L70"/>
  <c r="M70"/>
  <c r="N70"/>
  <c r="O70"/>
  <c r="O57" s="1"/>
  <c r="P70"/>
  <c r="Q70"/>
  <c r="R70"/>
  <c r="E71"/>
  <c r="F71"/>
  <c r="G71"/>
  <c r="H71"/>
  <c r="I71"/>
  <c r="J71"/>
  <c r="K71"/>
  <c r="L71"/>
  <c r="M71"/>
  <c r="N71"/>
  <c r="O71"/>
  <c r="P71"/>
  <c r="Q71"/>
  <c r="R71"/>
  <c r="AD80"/>
  <c r="AD82" s="1"/>
  <c r="S8"/>
  <c r="T8"/>
  <c r="V9"/>
  <c r="AB8" i="12"/>
  <c r="Z8"/>
  <c r="AA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Y8"/>
  <c r="W50" i="15"/>
  <c r="BI50" s="1"/>
  <c r="W42"/>
  <c r="W14"/>
  <c r="W9"/>
  <c r="V9" i="14"/>
  <c r="V8" s="1"/>
  <c r="V12"/>
  <c r="V46" s="1"/>
  <c r="Z8" i="13"/>
  <c r="AA8"/>
  <c r="AB8"/>
  <c r="AC8"/>
  <c r="AD8"/>
  <c r="AE8"/>
  <c r="AF8"/>
  <c r="AG8"/>
  <c r="AH8"/>
  <c r="AI8"/>
  <c r="AJ8"/>
  <c r="AK8"/>
  <c r="AL8"/>
  <c r="AL80"/>
  <c r="AL82" s="1"/>
  <c r="AM8"/>
  <c r="AN8"/>
  <c r="AO8"/>
  <c r="Y8"/>
  <c r="F8"/>
  <c r="G8"/>
  <c r="H8"/>
  <c r="I8"/>
  <c r="J8"/>
  <c r="K8"/>
  <c r="L8"/>
  <c r="M8"/>
  <c r="N8"/>
  <c r="O8"/>
  <c r="P8"/>
  <c r="Q8"/>
  <c r="R8"/>
  <c r="BH68"/>
  <c r="BH69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BH72"/>
  <c r="BH73"/>
  <c r="AW68"/>
  <c r="AW69"/>
  <c r="AW72"/>
  <c r="AW73"/>
  <c r="AW9"/>
  <c r="V60"/>
  <c r="AW37"/>
  <c r="AW36" s="1"/>
  <c r="V20"/>
  <c r="AW27"/>
  <c r="BH9"/>
  <c r="T8" i="12"/>
  <c r="S8"/>
  <c r="R8"/>
  <c r="Q8"/>
  <c r="P8"/>
  <c r="O8"/>
  <c r="N8"/>
  <c r="M8"/>
  <c r="L8"/>
  <c r="J8"/>
  <c r="K8"/>
  <c r="I8"/>
  <c r="H8"/>
  <c r="G8"/>
  <c r="F8"/>
  <c r="E8"/>
  <c r="V44"/>
  <c r="W35" i="15"/>
  <c r="BI35" s="1"/>
  <c r="V34" i="13"/>
  <c r="V29"/>
  <c r="V69"/>
  <c r="V68"/>
  <c r="AW9" i="12"/>
  <c r="V23" i="14"/>
  <c r="V22" s="1"/>
  <c r="BH76" i="13"/>
  <c r="AW76"/>
  <c r="V73"/>
  <c r="V72"/>
  <c r="BH67"/>
  <c r="V67"/>
  <c r="BH37"/>
  <c r="V37"/>
  <c r="AW34"/>
  <c r="BH29"/>
  <c r="AW29"/>
  <c r="V27"/>
  <c r="BH18"/>
  <c r="AW18"/>
  <c r="V18"/>
  <c r="BH46" i="12"/>
  <c r="AW46"/>
  <c r="BH45"/>
  <c r="AW45"/>
  <c r="AW44"/>
  <c r="AW11"/>
  <c r="BH9"/>
  <c r="V9"/>
  <c r="BG8"/>
  <c r="BF8"/>
  <c r="BE8"/>
  <c r="BD8"/>
  <c r="BC8"/>
  <c r="BB8"/>
  <c r="BA8"/>
  <c r="AZ8"/>
  <c r="AY8"/>
  <c r="AX8"/>
  <c r="AV8"/>
  <c r="X8"/>
  <c r="W8"/>
  <c r="U8"/>
  <c r="AT58" i="13"/>
  <c r="BH60"/>
  <c r="BI14" i="15" l="1"/>
  <c r="BI42"/>
  <c r="BI17"/>
  <c r="BI56"/>
  <c r="BG37" i="14"/>
  <c r="V13"/>
  <c r="BG13" s="1"/>
  <c r="BG9"/>
  <c r="BI9" i="15"/>
  <c r="W8"/>
  <c r="BI8" s="1"/>
  <c r="AN41"/>
  <c r="AN36" s="1"/>
  <c r="AN19"/>
  <c r="BI19" s="1"/>
  <c r="BG46" i="14"/>
  <c r="AX21"/>
  <c r="AS15"/>
  <c r="AS45" s="1"/>
  <c r="AS47" s="1"/>
  <c r="S15"/>
  <c r="AT15"/>
  <c r="AT45" s="1"/>
  <c r="AT47" s="1"/>
  <c r="AU15"/>
  <c r="AU45" s="1"/>
  <c r="AU47" s="1"/>
  <c r="AV15"/>
  <c r="AV45" s="1"/>
  <c r="AV47" s="1"/>
  <c r="AR15"/>
  <c r="AR45" s="1"/>
  <c r="AR47" s="1"/>
  <c r="T15"/>
  <c r="T45" s="1"/>
  <c r="T47" s="1"/>
  <c r="AW81" i="13"/>
  <c r="Y80"/>
  <c r="Y82" s="1"/>
  <c r="AH80"/>
  <c r="AH82" s="1"/>
  <c r="AS80"/>
  <c r="AS82" s="1"/>
  <c r="Z80"/>
  <c r="Z82" s="1"/>
  <c r="O35"/>
  <c r="O80" s="1"/>
  <c r="O82" s="1"/>
  <c r="K35"/>
  <c r="K80" s="1"/>
  <c r="K82" s="1"/>
  <c r="G35"/>
  <c r="G80" s="1"/>
  <c r="G82" s="1"/>
  <c r="E35"/>
  <c r="S35"/>
  <c r="S80" s="1"/>
  <c r="S82" s="1"/>
  <c r="AM80"/>
  <c r="AM82" s="1"/>
  <c r="AE80"/>
  <c r="AE82" s="1"/>
  <c r="AA80"/>
  <c r="AA82" s="1"/>
  <c r="T35"/>
  <c r="T80" s="1"/>
  <c r="T82" s="1"/>
  <c r="P35"/>
  <c r="P80" s="1"/>
  <c r="P82" s="1"/>
  <c r="L35"/>
  <c r="L80" s="1"/>
  <c r="L82" s="1"/>
  <c r="H35"/>
  <c r="H80" s="1"/>
  <c r="H82" s="1"/>
  <c r="Q35"/>
  <c r="Q80" s="1"/>
  <c r="Q82" s="1"/>
  <c r="M35"/>
  <c r="M80" s="1"/>
  <c r="M82" s="1"/>
  <c r="I35"/>
  <c r="I80" s="1"/>
  <c r="I82" s="1"/>
  <c r="R35"/>
  <c r="R80" s="1"/>
  <c r="R82" s="1"/>
  <c r="N35"/>
  <c r="N80" s="1"/>
  <c r="N82" s="1"/>
  <c r="J35"/>
  <c r="F35"/>
  <c r="F80" s="1"/>
  <c r="F82" s="1"/>
  <c r="AW51" i="12"/>
  <c r="V8"/>
  <c r="AW8"/>
  <c r="BH8"/>
  <c r="AU57" i="13"/>
  <c r="AS57"/>
  <c r="H57"/>
  <c r="AH58"/>
  <c r="Z58"/>
  <c r="N58"/>
  <c r="F58"/>
  <c r="AP58"/>
  <c r="AG58"/>
  <c r="AT57"/>
  <c r="Y78"/>
  <c r="AB15" i="14"/>
  <c r="AB45" s="1"/>
  <c r="AB47" s="1"/>
  <c r="AI15"/>
  <c r="AI45" s="1"/>
  <c r="AI47" s="1"/>
  <c r="AA15"/>
  <c r="AA45" s="1"/>
  <c r="AA47" s="1"/>
  <c r="AL15"/>
  <c r="AL45" s="1"/>
  <c r="AL47" s="1"/>
  <c r="Z55" i="15"/>
  <c r="Z57" s="1"/>
  <c r="S18"/>
  <c r="S55" s="1"/>
  <c r="S57" s="1"/>
  <c r="AB18"/>
  <c r="AB55" s="1"/>
  <c r="AB57" s="1"/>
  <c r="AD18"/>
  <c r="AD55" s="1"/>
  <c r="AD57" s="1"/>
  <c r="AE18"/>
  <c r="AE55" s="1"/>
  <c r="AE57" s="1"/>
  <c r="P18"/>
  <c r="P55" s="1"/>
  <c r="P57" s="1"/>
  <c r="AA18"/>
  <c r="AA55" s="1"/>
  <c r="AA57" s="1"/>
  <c r="F18"/>
  <c r="F55" s="1"/>
  <c r="F57" s="1"/>
  <c r="W37"/>
  <c r="W36" s="1"/>
  <c r="G18"/>
  <c r="G55" s="1"/>
  <c r="G57" s="1"/>
  <c r="AC18"/>
  <c r="AC55" s="1"/>
  <c r="AC57" s="1"/>
  <c r="M18"/>
  <c r="M55" s="1"/>
  <c r="M57" s="1"/>
  <c r="K18"/>
  <c r="K55" s="1"/>
  <c r="K57" s="1"/>
  <c r="L18"/>
  <c r="L55" s="1"/>
  <c r="L57" s="1"/>
  <c r="I18"/>
  <c r="I55" s="1"/>
  <c r="I57" s="1"/>
  <c r="J18"/>
  <c r="J55" s="1"/>
  <c r="J57" s="1"/>
  <c r="AF18"/>
  <c r="AF55" s="1"/>
  <c r="AF57" s="1"/>
  <c r="O18"/>
  <c r="O55" s="1"/>
  <c r="O57" s="1"/>
  <c r="H18"/>
  <c r="H55" s="1"/>
  <c r="H57" s="1"/>
  <c r="N18"/>
  <c r="N55" s="1"/>
  <c r="N57" s="1"/>
  <c r="BI15"/>
  <c r="BG34" i="14"/>
  <c r="J15"/>
  <c r="J45" s="1"/>
  <c r="J47" s="1"/>
  <c r="AD15"/>
  <c r="AD45" s="1"/>
  <c r="AD47" s="1"/>
  <c r="AG15"/>
  <c r="AG45" s="1"/>
  <c r="AG47" s="1"/>
  <c r="N15"/>
  <c r="N45" s="1"/>
  <c r="N47" s="1"/>
  <c r="BG14"/>
  <c r="BG23"/>
  <c r="Z15"/>
  <c r="Z45" s="1"/>
  <c r="Z47" s="1"/>
  <c r="Q15"/>
  <c r="Q45" s="1"/>
  <c r="Q47" s="1"/>
  <c r="I15"/>
  <c r="I45" s="1"/>
  <c r="I47" s="1"/>
  <c r="O15"/>
  <c r="O45" s="1"/>
  <c r="O47" s="1"/>
  <c r="K15"/>
  <c r="K45" s="1"/>
  <c r="K47" s="1"/>
  <c r="AM15"/>
  <c r="AM45" s="1"/>
  <c r="AM47" s="1"/>
  <c r="AJ15"/>
  <c r="AJ45" s="1"/>
  <c r="AJ47" s="1"/>
  <c r="AN15"/>
  <c r="AN45" s="1"/>
  <c r="AN47" s="1"/>
  <c r="AC15"/>
  <c r="AC45" s="1"/>
  <c r="AC47" s="1"/>
  <c r="AO45"/>
  <c r="AO47" s="1"/>
  <c r="AF15"/>
  <c r="AF45" s="1"/>
  <c r="AF47" s="1"/>
  <c r="AP15"/>
  <c r="AP45" s="1"/>
  <c r="AP47" s="1"/>
  <c r="AH15"/>
  <c r="AH45" s="1"/>
  <c r="AH47" s="1"/>
  <c r="M15"/>
  <c r="M45" s="1"/>
  <c r="M47" s="1"/>
  <c r="F15"/>
  <c r="F45" s="1"/>
  <c r="F47" s="1"/>
  <c r="P15"/>
  <c r="P45" s="1"/>
  <c r="P47" s="1"/>
  <c r="L15"/>
  <c r="L45" s="1"/>
  <c r="L47" s="1"/>
  <c r="H15"/>
  <c r="H45" s="1"/>
  <c r="H47" s="1"/>
  <c r="G15"/>
  <c r="G45" s="1"/>
  <c r="G47" s="1"/>
  <c r="AE15"/>
  <c r="AE45" s="1"/>
  <c r="AE47" s="1"/>
  <c r="AK15"/>
  <c r="AK45" s="1"/>
  <c r="AK47" s="1"/>
  <c r="BG17"/>
  <c r="AT78" i="13"/>
  <c r="BH51" i="12"/>
  <c r="AN57" i="13"/>
  <c r="AB57"/>
  <c r="AG57"/>
  <c r="AU79"/>
  <c r="AR79"/>
  <c r="BG12" i="14"/>
  <c r="AQ79" i="13"/>
  <c r="AQ78"/>
  <c r="AU78"/>
  <c r="AW8"/>
  <c r="AR57"/>
  <c r="AU58"/>
  <c r="AR58"/>
  <c r="AS58"/>
  <c r="AM58"/>
  <c r="AI58"/>
  <c r="AE58"/>
  <c r="AA58"/>
  <c r="AJ57"/>
  <c r="AK58"/>
  <c r="AC58"/>
  <c r="Y58"/>
  <c r="M58"/>
  <c r="AC57"/>
  <c r="AO58"/>
  <c r="AF58"/>
  <c r="AK57"/>
  <c r="Y57"/>
  <c r="AL58"/>
  <c r="AD58"/>
  <c r="AE57"/>
  <c r="AA57"/>
  <c r="H58"/>
  <c r="I58"/>
  <c r="G79"/>
  <c r="I57"/>
  <c r="E57"/>
  <c r="P58"/>
  <c r="L58"/>
  <c r="N57"/>
  <c r="Q58"/>
  <c r="E58"/>
  <c r="AO57"/>
  <c r="AO78"/>
  <c r="AM57"/>
  <c r="AW59"/>
  <c r="AF79"/>
  <c r="AB79"/>
  <c r="L79"/>
  <c r="E79"/>
  <c r="AQ57"/>
  <c r="AN58"/>
  <c r="AJ58"/>
  <c r="AB58"/>
  <c r="AN79"/>
  <c r="AQ58"/>
  <c r="AP57"/>
  <c r="AD57"/>
  <c r="BH70"/>
  <c r="K79"/>
  <c r="M79"/>
  <c r="V71"/>
  <c r="P57"/>
  <c r="N79"/>
  <c r="I79"/>
  <c r="Y79"/>
  <c r="BH59"/>
  <c r="G57"/>
  <c r="P79"/>
  <c r="O58"/>
  <c r="F57"/>
  <c r="AH57"/>
  <c r="AF57"/>
  <c r="Z57"/>
  <c r="AL57"/>
  <c r="F79"/>
  <c r="AW71"/>
  <c r="AW70"/>
  <c r="V70"/>
  <c r="J58"/>
  <c r="K58"/>
  <c r="AJ79"/>
  <c r="R58"/>
  <c r="Q79"/>
  <c r="H79"/>
  <c r="G58"/>
  <c r="Q57"/>
  <c r="L57"/>
  <c r="AI57"/>
  <c r="AB78"/>
  <c r="M57"/>
  <c r="R79"/>
  <c r="AM79"/>
  <c r="AI79"/>
  <c r="AE79"/>
  <c r="AA79"/>
  <c r="BH71"/>
  <c r="O79"/>
  <c r="J57"/>
  <c r="R57"/>
  <c r="AL79"/>
  <c r="AH79"/>
  <c r="AD79"/>
  <c r="AN78"/>
  <c r="AL78"/>
  <c r="AO79"/>
  <c r="V59"/>
  <c r="AK79"/>
  <c r="AG79"/>
  <c r="AC79"/>
  <c r="AF78"/>
  <c r="V17"/>
  <c r="AP79"/>
  <c r="V8"/>
  <c r="BI41" i="15" l="1"/>
  <c r="S45" i="14"/>
  <c r="S47" s="1"/>
  <c r="V15"/>
  <c r="V45" s="1"/>
  <c r="V47" s="1"/>
  <c r="W57" i="15"/>
  <c r="BI36"/>
  <c r="BI37"/>
  <c r="AX15" i="14"/>
  <c r="AX45" s="1"/>
  <c r="AX47" s="1"/>
  <c r="AR80" i="13"/>
  <c r="AR82" s="1"/>
  <c r="AE78"/>
  <c r="AS78"/>
  <c r="AW35"/>
  <c r="AW80" s="1"/>
  <c r="AW82" s="1"/>
  <c r="J80"/>
  <c r="J82" s="1"/>
  <c r="V35"/>
  <c r="V80" s="1"/>
  <c r="V82" s="1"/>
  <c r="AP78"/>
  <c r="AP80"/>
  <c r="AP82" s="1"/>
  <c r="E80"/>
  <c r="E82" s="1"/>
  <c r="Z78"/>
  <c r="L78"/>
  <c r="AM78"/>
  <c r="AI80"/>
  <c r="AI82" s="1"/>
  <c r="AI78"/>
  <c r="BH81"/>
  <c r="AR78"/>
  <c r="E78"/>
  <c r="Q78"/>
  <c r="M78"/>
  <c r="AK78"/>
  <c r="BH8"/>
  <c r="AN18" i="15"/>
  <c r="AN55" s="1"/>
  <c r="AN57" s="1"/>
  <c r="W18"/>
  <c r="V21" i="14"/>
  <c r="BG22"/>
  <c r="BG16"/>
  <c r="BG33"/>
  <c r="BG8"/>
  <c r="I78" i="13"/>
  <c r="J78"/>
  <c r="O78"/>
  <c r="AG78"/>
  <c r="AW58"/>
  <c r="K78"/>
  <c r="V58"/>
  <c r="AW57"/>
  <c r="V57"/>
  <c r="H78"/>
  <c r="AC78"/>
  <c r="AD78"/>
  <c r="AA78"/>
  <c r="F78"/>
  <c r="P78"/>
  <c r="R78"/>
  <c r="N78"/>
  <c r="G78"/>
  <c r="BH36"/>
  <c r="AJ78"/>
  <c r="AH78"/>
  <c r="J79"/>
  <c r="V79" s="1"/>
  <c r="Z79"/>
  <c r="AW79" s="1"/>
  <c r="BH28"/>
  <c r="BH17"/>
  <c r="BI57" i="15" l="1"/>
  <c r="BI55"/>
  <c r="BI18"/>
  <c r="BG45" i="14"/>
  <c r="BH82" i="13"/>
  <c r="BH80"/>
  <c r="BG21" i="14"/>
  <c r="BG15"/>
  <c r="BH58" i="13"/>
  <c r="BH57"/>
  <c r="V78"/>
  <c r="AW78"/>
  <c r="BH35"/>
  <c r="BH79"/>
  <c r="BG47" i="14" l="1"/>
  <c r="BH78" i="13"/>
</calcChain>
</file>

<file path=xl/sharedStrings.xml><?xml version="1.0" encoding="utf-8"?>
<sst xmlns="http://schemas.openxmlformats.org/spreadsheetml/2006/main" count="702" uniqueCount="248">
  <si>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</si>
  <si>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</si>
  <si>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</si>
  <si>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</si>
  <si>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</si>
  <si>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</si>
  <si>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</si>
  <si>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</si>
  <si>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</si>
  <si>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</si>
  <si>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</si>
  <si>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</si>
  <si>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</si>
  <si>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</si>
  <si>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</si>
  <si>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</si>
  <si>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</si>
  <si>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</si>
  <si>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</si>
  <si>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</si>
  <si>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</si>
  <si>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</si>
  <si>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</si>
  <si>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</si>
  <si>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</si>
  <si>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</si>
  <si>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</si>
  <si>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</si>
  <si>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</si>
  <si>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ПМ.03</t>
  </si>
  <si>
    <t>МДК.03.01</t>
  </si>
  <si>
    <t>Геодезия с основами картографии и картографического черчения</t>
  </si>
  <si>
    <t>ПМ.04</t>
  </si>
  <si>
    <t>Учебная практика</t>
  </si>
  <si>
    <t>ПДП.00</t>
  </si>
  <si>
    <t>ОП.12</t>
  </si>
  <si>
    <t>Планирование карьеры и профессионального роста</t>
  </si>
  <si>
    <t>Производственная практика</t>
  </si>
  <si>
    <t>УП.02</t>
  </si>
  <si>
    <t>ПП.02</t>
  </si>
  <si>
    <t>УП.03</t>
  </si>
  <si>
    <t>ПП.03</t>
  </si>
  <si>
    <t>Общеобразовательный цикл</t>
  </si>
  <si>
    <t>Русский язык</t>
  </si>
  <si>
    <t>Э</t>
  </si>
  <si>
    <t>Литература</t>
  </si>
  <si>
    <t>Обществознание (вкл. экономику и право)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</si>
  <si>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</si>
  <si>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</si>
  <si>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</si>
  <si>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</si>
  <si>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</si>
  <si>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</si>
  <si>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</si>
  <si>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</si>
  <si>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</si>
  <si>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</si>
  <si>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</si>
  <si>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</si>
  <si>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</si>
  <si>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</si>
  <si>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</si>
  <si>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</si>
  <si>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</si>
  <si>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</si>
  <si>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</si>
  <si>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</si>
  <si>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</si>
  <si>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</si>
  <si>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</si>
  <si>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</si>
  <si>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</si>
  <si>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</si>
  <si>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</si>
  <si>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</si>
  <si>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</si>
  <si>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</si>
  <si>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</si>
  <si>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</si>
  <si>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</si>
  <si>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</si>
  <si>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</si>
  <si>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</si>
  <si>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</si>
  <si>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</si>
  <si>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</si>
  <si>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</si>
  <si>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</si>
  <si>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</si>
  <si>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</si>
  <si>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ОД.00</t>
  </si>
  <si>
    <t>2 курс</t>
  </si>
  <si>
    <t>ВТОРОЙ КУРС</t>
  </si>
  <si>
    <t>Картофо - геодезическое сопровождение земельно - имущественных отношений</t>
  </si>
  <si>
    <t>3 курс</t>
  </si>
  <si>
    <t>ТРЕТИЙ КУРС</t>
  </si>
  <si>
    <t>Эпм</t>
  </si>
  <si>
    <t>ПД</t>
  </si>
  <si>
    <t>ДП</t>
  </si>
  <si>
    <t>ЗЩ</t>
  </si>
  <si>
    <t>ЧЕТВЕРТЫЙ  КУРС</t>
  </si>
  <si>
    <t xml:space="preserve">Учебная практика
</t>
  </si>
  <si>
    <t xml:space="preserve"> -6/1/1/2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</si>
  <si>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</si>
  <si>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</si>
  <si>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</si>
  <si>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</si>
  <si>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</si>
  <si>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</si>
  <si>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</si>
  <si>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</si>
  <si>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</si>
  <si>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</si>
  <si>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</si>
  <si>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</si>
  <si>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</si>
  <si>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</si>
  <si>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</si>
  <si>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</si>
  <si>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</si>
  <si>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</si>
  <si>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</si>
  <si>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</si>
  <si>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</si>
  <si>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</si>
  <si>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</si>
  <si>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</si>
  <si>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</si>
  <si>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Астрономия</t>
  </si>
  <si>
    <t>География</t>
  </si>
  <si>
    <t>Правовое обеспечение профессиональной деятельности</t>
  </si>
  <si>
    <t>МДК.01.02</t>
  </si>
  <si>
    <t>УП.01.01</t>
  </si>
  <si>
    <t>ПМ.02</t>
  </si>
  <si>
    <t>ОГСЭ.01</t>
  </si>
  <si>
    <t>Основы философии</t>
  </si>
  <si>
    <t>ЕН.02</t>
  </si>
  <si>
    <t>ОП.02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</si>
  <si>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</si>
  <si>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</si>
  <si>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</si>
  <si>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</si>
  <si>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</si>
  <si>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</si>
  <si>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</si>
  <si>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</si>
  <si>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</si>
  <si>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</si>
  <si>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</si>
  <si>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</si>
  <si>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</si>
  <si>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</si>
  <si>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</si>
  <si>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</si>
  <si>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</si>
  <si>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ОУДп.03</t>
  </si>
  <si>
    <t>ОУД.04</t>
  </si>
  <si>
    <t>Информатика и ИКТ</t>
  </si>
  <si>
    <t>Физика</t>
  </si>
  <si>
    <t>ОУД.09</t>
  </si>
  <si>
    <t>Химия</t>
  </si>
  <si>
    <t>ОУД.10</t>
  </si>
  <si>
    <t>Обществознание (вкл.экономику и право)</t>
  </si>
  <si>
    <t>Биология</t>
  </si>
  <si>
    <t>-</t>
  </si>
  <si>
    <t>Элементы высшей математика</t>
  </si>
  <si>
    <t>ОП.13</t>
  </si>
  <si>
    <t>ЕН.03</t>
  </si>
  <si>
    <t>Теория вероятностей и математическая статистика</t>
  </si>
  <si>
    <t>ОП.10</t>
  </si>
  <si>
    <t>ОП.14</t>
  </si>
  <si>
    <t>УП.02.01</t>
  </si>
  <si>
    <t>4 курс</t>
  </si>
  <si>
    <t>технический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</si>
  <si>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</si>
  <si>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</si>
  <si>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</si>
  <si>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</si>
  <si>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</si>
  <si>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</si>
  <si>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2020 г.</t>
  </si>
  <si>
    <t>ОУД.01</t>
  </si>
  <si>
    <t>ОУД.03</t>
  </si>
  <si>
    <t>Операционные системы и среды</t>
  </si>
  <si>
    <t>ОУД.07</t>
  </si>
  <si>
    <t>ОУД.08</t>
  </si>
  <si>
    <t>ОУД.11</t>
  </si>
  <si>
    <t>ОУДп.01</t>
  </si>
  <si>
    <t>ОУДп.02</t>
  </si>
  <si>
    <t>ОУДд.01</t>
  </si>
  <si>
    <t>ОУД.12</t>
  </si>
  <si>
    <t>Родной язык и родная литература</t>
  </si>
  <si>
    <t>Иностранный язык а профессиональной деятельности</t>
  </si>
  <si>
    <t>Психология общения</t>
  </si>
  <si>
    <t>Дискретная математика с элементами математической логики</t>
  </si>
  <si>
    <t>Архитектура аппаратных средств</t>
  </si>
  <si>
    <t>Информационные технологии / Адаптированные информационные технологии</t>
  </si>
  <si>
    <t>Основы алгоритмизации и программирования</t>
  </si>
  <si>
    <t>Основы проектирования баз данных</t>
  </si>
  <si>
    <t>Технологии физического уровня передачи данных</t>
  </si>
  <si>
    <t>Основы теории информации</t>
  </si>
  <si>
    <t>Основы электротехники</t>
  </si>
  <si>
    <t>Иностранный язык в профессиональной деятельности</t>
  </si>
  <si>
    <t>ОП.15</t>
  </si>
  <si>
    <t>МДК.02.03</t>
  </si>
  <si>
    <t>ОП.05</t>
  </si>
  <si>
    <t>Экономика отрасли</t>
  </si>
  <si>
    <t>Стандартизация, сертификация и техническое документоведение</t>
  </si>
  <si>
    <t>09.02.07.</t>
  </si>
  <si>
    <t>Информационные системы и программирование</t>
  </si>
  <si>
    <t>Программист</t>
  </si>
  <si>
    <t>Разработка модулей для программного обеспечения для компьютерных систем</t>
  </si>
  <si>
    <t>Разработка программных модулей</t>
  </si>
  <si>
    <t>Математическое моделирование</t>
  </si>
  <si>
    <t>МДК.11.01</t>
  </si>
  <si>
    <t>Технология разработки и защиты баз данных</t>
  </si>
  <si>
    <t>УП.11.01</t>
  </si>
  <si>
    <t>ДЗ(к)</t>
  </si>
  <si>
    <t>ПП.11.01</t>
  </si>
  <si>
    <t>Разработка, администрирование и защиты баз данных</t>
  </si>
  <si>
    <t>Численные методы</t>
  </si>
  <si>
    <t>Web-разработка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</si>
  <si>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</si>
  <si>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</si>
  <si>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</si>
  <si>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</si>
  <si>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Системное программирование</t>
  </si>
  <si>
    <t>УП.01.02</t>
  </si>
  <si>
    <t>Осуществление интеграции программных модулей</t>
  </si>
  <si>
    <t>Технология разработки программного обеспечения</t>
  </si>
  <si>
    <t>Сопровождение и обслуживание программного обеспечения компьютерных систем</t>
  </si>
  <si>
    <t>МДК.04.01</t>
  </si>
  <si>
    <t>Внедрение и поддержка компьютерных систем</t>
  </si>
  <si>
    <t>Э(к)</t>
  </si>
  <si>
    <t>МДК.04.02</t>
  </si>
  <si>
    <t>Обеспечение качества функционирования компьютерных систем</t>
  </si>
  <si>
    <t>УП.04.01</t>
  </si>
  <si>
    <t>УП.04.02</t>
  </si>
  <si>
    <t>ПП.04</t>
  </si>
  <si>
    <t>ОП.11</t>
  </si>
  <si>
    <t>Компьютерные сети</t>
  </si>
  <si>
    <t>Менеджмент в профессиональной деятельности</t>
  </si>
  <si>
    <t>Программирование в 1С</t>
  </si>
  <si>
    <t>Охрана труда</t>
  </si>
  <si>
    <t>ПП.01</t>
  </si>
  <si>
    <t>Разработка модулей программного обеспечения для компьютерных систем</t>
  </si>
  <si>
    <t>МДК.02.02</t>
  </si>
  <si>
    <t>Инструментальные средства разработки программного обеспечения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</si>
</sst>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33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i/>
      <sz val="9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color indexed="62"/>
      <name val="Arial Cyr"/>
      <charset val="204"/>
    </font>
    <font>
      <sz val="12"/>
      <name val="Arial Cyr"/>
      <charset val="204"/>
    </font>
    <font>
      <i/>
      <sz val="10"/>
      <color theme="3"/>
      <name val="Arial Cyr"/>
      <charset val="204"/>
    </font>
    <font>
      <b/>
      <i/>
      <sz val="10"/>
      <color theme="3"/>
      <name val="Arial Cyr"/>
      <charset val="204"/>
    </font>
    <font>
      <b/>
      <i/>
      <sz val="9"/>
      <color theme="3"/>
      <name val="Arial Cyr"/>
      <charset val="204"/>
    </font>
    <font>
      <sz val="10"/>
      <color rgb="FF000000"/>
      <name val="Arial"/>
      <family val="2"/>
      <charset val="204"/>
    </font>
    <font>
      <i/>
      <sz val="9"/>
      <color theme="3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color theme="3"/>
      <name val="Arial Cyr"/>
      <charset val="204"/>
    </font>
    <font>
      <b/>
      <sz val="10"/>
      <color indexed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AF6D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64">
    <xf numFmtId="0" fontId="0" fillId="0" borderId="0" xfId="0"/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4" xfId="0" applyBorder="1" applyAlignment="1">
      <alignment horizontal="center" textRotation="90"/>
    </xf>
    <xf numFmtId="0" fontId="4" fillId="3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textRotation="90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4" borderId="7" xfId="0" applyNumberFormat="1" applyFont="1" applyFill="1" applyBorder="1"/>
    <xf numFmtId="0" fontId="0" fillId="0" borderId="2" xfId="0" applyBorder="1" applyAlignment="1">
      <alignment vertical="center"/>
    </xf>
    <xf numFmtId="1" fontId="0" fillId="0" borderId="6" xfId="0" applyNumberFormat="1" applyBorder="1"/>
    <xf numFmtId="1" fontId="0" fillId="0" borderId="7" xfId="0" applyNumberFormat="1" applyBorder="1"/>
    <xf numFmtId="0" fontId="8" fillId="0" borderId="2" xfId="0" applyFont="1" applyBorder="1" applyAlignment="1">
      <alignment vertical="center"/>
    </xf>
    <xf numFmtId="1" fontId="4" fillId="2" borderId="7" xfId="0" applyNumberFormat="1" applyFont="1" applyFill="1" applyBorder="1"/>
    <xf numFmtId="1" fontId="4" fillId="0" borderId="7" xfId="0" applyNumberFormat="1" applyFont="1" applyBorder="1"/>
    <xf numFmtId="0" fontId="16" fillId="0" borderId="2" xfId="0" applyFont="1" applyBorder="1" applyAlignment="1">
      <alignment vertical="center"/>
    </xf>
    <xf numFmtId="0" fontId="0" fillId="0" borderId="8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 wrapText="1"/>
    </xf>
    <xf numFmtId="0" fontId="4" fillId="5" borderId="4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1" fontId="6" fillId="4" borderId="8" xfId="0" applyNumberFormat="1" applyFont="1" applyFill="1" applyBorder="1" applyAlignment="1">
      <alignment vertical="center"/>
    </xf>
    <xf numFmtId="1" fontId="6" fillId="4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4" fillId="5" borderId="18" xfId="0" applyNumberFormat="1" applyFont="1" applyFill="1" applyBorder="1"/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0" fontId="4" fillId="5" borderId="20" xfId="0" applyFont="1" applyFill="1" applyBorder="1"/>
    <xf numFmtId="1" fontId="16" fillId="0" borderId="6" xfId="0" applyNumberFormat="1" applyFont="1" applyBorder="1" applyAlignment="1">
      <alignment horizontal="center" vertical="center"/>
    </xf>
    <xf numFmtId="1" fontId="16" fillId="6" borderId="6" xfId="0" applyNumberFormat="1" applyFont="1" applyFill="1" applyBorder="1" applyAlignment="1">
      <alignment horizontal="center" vertical="center"/>
    </xf>
    <xf numFmtId="0" fontId="11" fillId="5" borderId="20" xfId="0" applyFont="1" applyFill="1" applyBorder="1"/>
    <xf numFmtId="1" fontId="0" fillId="3" borderId="7" xfId="0" applyNumberFormat="1" applyFill="1" applyBorder="1" applyAlignment="1">
      <alignment horizontal="center" vertical="center"/>
    </xf>
    <xf numFmtId="0" fontId="0" fillId="5" borderId="20" xfId="0" applyFill="1" applyBorder="1"/>
    <xf numFmtId="1" fontId="4" fillId="2" borderId="13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5" borderId="27" xfId="0" applyNumberFormat="1" applyFont="1" applyFill="1" applyBorder="1" applyAlignment="1">
      <alignment vertical="center"/>
    </xf>
    <xf numFmtId="1" fontId="4" fillId="4" borderId="7" xfId="0" applyNumberFormat="1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" fontId="6" fillId="5" borderId="20" xfId="0" applyNumberFormat="1" applyFont="1" applyFill="1" applyBorder="1" applyAlignment="1">
      <alignment horizontal="center" vertical="center"/>
    </xf>
    <xf numFmtId="1" fontId="0" fillId="7" borderId="7" xfId="0" applyNumberFormat="1" applyFill="1" applyBorder="1"/>
    <xf numFmtId="1" fontId="0" fillId="8" borderId="7" xfId="0" applyNumberFormat="1" applyFill="1" applyBorder="1"/>
    <xf numFmtId="1" fontId="0" fillId="9" borderId="7" xfId="0" applyNumberFormat="1" applyFill="1" applyBorder="1"/>
    <xf numFmtId="1" fontId="0" fillId="0" borderId="9" xfId="0" applyNumberFormat="1" applyBorder="1"/>
    <xf numFmtId="1" fontId="4" fillId="0" borderId="9" xfId="0" applyNumberFormat="1" applyFont="1" applyBorder="1"/>
    <xf numFmtId="1" fontId="0" fillId="0" borderId="1" xfId="0" applyNumberFormat="1" applyBorder="1"/>
    <xf numFmtId="1" fontId="0" fillId="0" borderId="26" xfId="0" applyNumberFormat="1" applyBorder="1"/>
    <xf numFmtId="1" fontId="4" fillId="2" borderId="1" xfId="0" applyNumberFormat="1" applyFont="1" applyFill="1" applyBorder="1"/>
    <xf numFmtId="1" fontId="6" fillId="5" borderId="27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" fontId="4" fillId="2" borderId="19" xfId="0" applyNumberFormat="1" applyFont="1" applyFill="1" applyBorder="1"/>
    <xf numFmtId="1" fontId="6" fillId="5" borderId="19" xfId="0" applyNumberFormat="1" applyFont="1" applyFill="1" applyBorder="1" applyAlignment="1">
      <alignment horizontal="center" vertical="center"/>
    </xf>
    <xf numFmtId="1" fontId="4" fillId="7" borderId="19" xfId="0" applyNumberFormat="1" applyFont="1" applyFill="1" applyBorder="1"/>
    <xf numFmtId="1" fontId="4" fillId="8" borderId="19" xfId="0" applyNumberFormat="1" applyFont="1" applyFill="1" applyBorder="1"/>
    <xf numFmtId="1" fontId="4" fillId="9" borderId="19" xfId="0" applyNumberFormat="1" applyFont="1" applyFill="1" applyBorder="1"/>
    <xf numFmtId="1" fontId="4" fillId="0" borderId="19" xfId="0" applyNumberFormat="1" applyFont="1" applyBorder="1"/>
    <xf numFmtId="1" fontId="4" fillId="0" borderId="30" xfId="0" applyNumberFormat="1" applyFont="1" applyBorder="1"/>
    <xf numFmtId="1" fontId="6" fillId="5" borderId="33" xfId="0" applyNumberFormat="1" applyFont="1" applyFill="1" applyBorder="1" applyAlignment="1">
      <alignment horizontal="center" vertical="center"/>
    </xf>
    <xf numFmtId="1" fontId="0" fillId="0" borderId="36" xfId="0" applyNumberFormat="1" applyBorder="1"/>
    <xf numFmtId="1" fontId="0" fillId="0" borderId="25" xfId="0" applyNumberFormat="1" applyBorder="1"/>
    <xf numFmtId="1" fontId="0" fillId="0" borderId="37" xfId="0" applyNumberFormat="1" applyBorder="1"/>
    <xf numFmtId="1" fontId="4" fillId="2" borderId="25" xfId="0" applyNumberFormat="1" applyFont="1" applyFill="1" applyBorder="1"/>
    <xf numFmtId="1" fontId="0" fillId="7" borderId="25" xfId="0" applyNumberFormat="1" applyFill="1" applyBorder="1"/>
    <xf numFmtId="1" fontId="0" fillId="8" borderId="25" xfId="0" applyNumberFormat="1" applyFill="1" applyBorder="1"/>
    <xf numFmtId="1" fontId="0" fillId="9" borderId="25" xfId="0" applyNumberFormat="1" applyFill="1" applyBorder="1"/>
    <xf numFmtId="1" fontId="13" fillId="8" borderId="7" xfId="0" applyNumberFormat="1" applyFont="1" applyFill="1" applyBorder="1"/>
    <xf numFmtId="1" fontId="4" fillId="2" borderId="4" xfId="0" applyNumberFormat="1" applyFont="1" applyFill="1" applyBorder="1"/>
    <xf numFmtId="1" fontId="4" fillId="0" borderId="4" xfId="0" applyNumberFormat="1" applyFont="1" applyBorder="1"/>
    <xf numFmtId="1" fontId="4" fillId="0" borderId="3" xfId="0" applyNumberFormat="1" applyFont="1" applyBorder="1"/>
    <xf numFmtId="1" fontId="16" fillId="3" borderId="7" xfId="0" applyNumberFormat="1" applyFont="1" applyFill="1" applyBorder="1" applyAlignment="1">
      <alignment horizontal="center" vertical="center"/>
    </xf>
    <xf numFmtId="1" fontId="18" fillId="4" borderId="7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0" fillId="5" borderId="23" xfId="0" applyFont="1" applyFill="1" applyBorder="1"/>
    <xf numFmtId="1" fontId="4" fillId="6" borderId="29" xfId="0" applyNumberFormat="1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5" borderId="33" xfId="0" applyNumberFormat="1" applyFont="1" applyFill="1" applyBorder="1" applyAlignment="1">
      <alignment vertical="center"/>
    </xf>
    <xf numFmtId="1" fontId="4" fillId="2" borderId="26" xfId="0" applyNumberFormat="1" applyFont="1" applyFill="1" applyBorder="1" applyAlignment="1">
      <alignment horizontal="center" vertical="center"/>
    </xf>
    <xf numFmtId="0" fontId="0" fillId="5" borderId="27" xfId="0" applyFill="1" applyBorder="1"/>
    <xf numFmtId="1" fontId="16" fillId="3" borderId="9" xfId="0" applyNumberFormat="1" applyFont="1" applyFill="1" applyBorder="1" applyAlignment="1">
      <alignment horizontal="center" vertical="center"/>
    </xf>
    <xf numFmtId="1" fontId="16" fillId="5" borderId="20" xfId="0" applyNumberFormat="1" applyFont="1" applyFill="1" applyBorder="1" applyAlignment="1">
      <alignment vertical="center"/>
    </xf>
    <xf numFmtId="1" fontId="4" fillId="0" borderId="29" xfId="0" applyNumberFormat="1" applyFont="1" applyBorder="1" applyAlignment="1">
      <alignment horizontal="center" vertical="center"/>
    </xf>
    <xf numFmtId="1" fontId="7" fillId="5" borderId="27" xfId="0" applyNumberFormat="1" applyFont="1" applyFill="1" applyBorder="1"/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0" fillId="1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4" borderId="41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4" fillId="2" borderId="21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vertical="center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43" xfId="0" applyBorder="1"/>
    <xf numFmtId="0" fontId="15" fillId="0" borderId="44" xfId="0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4" fillId="4" borderId="38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" fontId="0" fillId="0" borderId="2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17" fillId="6" borderId="29" xfId="0" applyNumberFormat="1" applyFont="1" applyFill="1" applyBorder="1" applyAlignment="1">
      <alignment horizontal="center" vertical="center"/>
    </xf>
    <xf numFmtId="1" fontId="17" fillId="2" borderId="29" xfId="0" applyNumberFormat="1" applyFont="1" applyFill="1" applyBorder="1" applyAlignment="1">
      <alignment horizontal="center" vertical="center"/>
    </xf>
    <xf numFmtId="1" fontId="17" fillId="2" borderId="45" xfId="0" applyNumberFormat="1" applyFont="1" applyFill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0" fontId="4" fillId="5" borderId="18" xfId="0" applyFont="1" applyFill="1" applyBorder="1"/>
    <xf numFmtId="1" fontId="1" fillId="0" borderId="12" xfId="0" applyNumberFormat="1" applyFont="1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0" fontId="4" fillId="5" borderId="33" xfId="0" applyFont="1" applyFill="1" applyBorder="1"/>
    <xf numFmtId="0" fontId="4" fillId="4" borderId="32" xfId="0" applyFont="1" applyFill="1" applyBorder="1"/>
    <xf numFmtId="1" fontId="4" fillId="4" borderId="29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/>
    <xf numFmtId="1" fontId="4" fillId="4" borderId="30" xfId="0" applyNumberFormat="1" applyFont="1" applyFill="1" applyBorder="1"/>
    <xf numFmtId="0" fontId="4" fillId="4" borderId="5" xfId="0" applyFont="1" applyFill="1" applyBorder="1" applyAlignment="1">
      <alignment vertical="top"/>
    </xf>
    <xf numFmtId="1" fontId="4" fillId="4" borderId="4" xfId="0" applyNumberFormat="1" applyFont="1" applyFill="1" applyBorder="1"/>
    <xf numFmtId="1" fontId="4" fillId="4" borderId="3" xfId="0" applyNumberFormat="1" applyFont="1" applyFill="1" applyBorder="1"/>
    <xf numFmtId="1" fontId="6" fillId="5" borderId="18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/>
    <xf numFmtId="0" fontId="4" fillId="2" borderId="5" xfId="0" applyFont="1" applyFill="1" applyBorder="1"/>
    <xf numFmtId="1" fontId="4" fillId="2" borderId="3" xfId="0" applyNumberFormat="1" applyFont="1" applyFill="1" applyBorder="1"/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4" fillId="5" borderId="3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45" xfId="0" applyBorder="1"/>
    <xf numFmtId="165" fontId="4" fillId="0" borderId="0" xfId="0" applyNumberFormat="1" applyFont="1"/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1" fontId="23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vertical="top"/>
    </xf>
    <xf numFmtId="1" fontId="0" fillId="0" borderId="6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1" fontId="0" fillId="10" borderId="6" xfId="0" applyNumberFormat="1" applyFont="1" applyFill="1" applyBorder="1" applyAlignment="1">
      <alignment horizontal="center" vertical="center"/>
    </xf>
    <xf numFmtId="0" fontId="0" fillId="0" borderId="48" xfId="0" applyBorder="1"/>
    <xf numFmtId="0" fontId="4" fillId="4" borderId="1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2" borderId="55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4" fillId="4" borderId="49" xfId="0" applyFont="1" applyFill="1" applyBorder="1" applyAlignment="1">
      <alignment vertical="top" wrapText="1"/>
    </xf>
    <xf numFmtId="1" fontId="4" fillId="4" borderId="19" xfId="0" applyNumberFormat="1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top" wrapText="1"/>
    </xf>
    <xf numFmtId="1" fontId="4" fillId="4" borderId="13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0" fillId="12" borderId="7" xfId="0" applyNumberFormat="1" applyFill="1" applyBorder="1"/>
    <xf numFmtId="1" fontId="0" fillId="12" borderId="7" xfId="0" applyNumberFormat="1" applyFill="1" applyBorder="1" applyAlignment="1">
      <alignment horizontal="center" vertical="center"/>
    </xf>
    <xf numFmtId="1" fontId="4" fillId="12" borderId="7" xfId="0" applyNumberFormat="1" applyFont="1" applyFill="1" applyBorder="1" applyAlignment="1">
      <alignment horizontal="center"/>
    </xf>
    <xf numFmtId="1" fontId="4" fillId="12" borderId="7" xfId="0" applyNumberFormat="1" applyFont="1" applyFill="1" applyBorder="1" applyAlignment="1">
      <alignment horizontal="center" vertical="center"/>
    </xf>
    <xf numFmtId="1" fontId="4" fillId="12" borderId="13" xfId="0" applyNumberFormat="1" applyFont="1" applyFill="1" applyBorder="1" applyAlignment="1">
      <alignment horizontal="center" vertical="center"/>
    </xf>
    <xf numFmtId="1" fontId="4" fillId="12" borderId="19" xfId="0" applyNumberFormat="1" applyFont="1" applyFill="1" applyBorder="1" applyAlignment="1">
      <alignment horizontal="center" vertical="center"/>
    </xf>
    <xf numFmtId="1" fontId="11" fillId="12" borderId="19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0" fillId="12" borderId="25" xfId="0" applyNumberFormat="1" applyFill="1" applyBorder="1"/>
    <xf numFmtId="1" fontId="0" fillId="13" borderId="7" xfId="0" applyNumberFormat="1" applyFill="1" applyBorder="1"/>
    <xf numFmtId="1" fontId="4" fillId="13" borderId="7" xfId="0" applyNumberFormat="1" applyFont="1" applyFill="1" applyBorder="1" applyAlignment="1">
      <alignment horizontal="center"/>
    </xf>
    <xf numFmtId="1" fontId="4" fillId="13" borderId="7" xfId="0" applyNumberFormat="1" applyFont="1" applyFill="1" applyBorder="1" applyAlignment="1">
      <alignment horizontal="center" vertical="center"/>
    </xf>
    <xf numFmtId="1" fontId="0" fillId="13" borderId="25" xfId="0" applyNumberFormat="1" applyFill="1" applyBorder="1"/>
    <xf numFmtId="1" fontId="4" fillId="0" borderId="7" xfId="0" applyNumberFormat="1" applyFont="1" applyFill="1" applyBorder="1" applyAlignment="1">
      <alignment horizontal="center" vertical="center" textRotation="90"/>
    </xf>
    <xf numFmtId="1" fontId="4" fillId="12" borderId="29" xfId="0" applyNumberFormat="1" applyFont="1" applyFill="1" applyBorder="1" applyAlignment="1">
      <alignment horizontal="center" vertical="center"/>
    </xf>
    <xf numFmtId="1" fontId="4" fillId="12" borderId="41" xfId="0" applyNumberFormat="1" applyFont="1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 textRotation="90"/>
    </xf>
    <xf numFmtId="1" fontId="0" fillId="15" borderId="6" xfId="0" applyNumberFormat="1" applyFill="1" applyBorder="1" applyAlignment="1">
      <alignment horizontal="center" vertical="center"/>
    </xf>
    <xf numFmtId="1" fontId="7" fillId="15" borderId="7" xfId="0" applyNumberFormat="1" applyFont="1" applyFill="1" applyBorder="1" applyAlignment="1">
      <alignment horizontal="center" vertical="center"/>
    </xf>
    <xf numFmtId="1" fontId="0" fillId="15" borderId="6" xfId="0" applyNumberFormat="1" applyFill="1" applyBorder="1"/>
    <xf numFmtId="1" fontId="4" fillId="15" borderId="7" xfId="0" applyNumberFormat="1" applyFont="1" applyFill="1" applyBorder="1" applyAlignment="1">
      <alignment horizontal="center" vertical="center"/>
    </xf>
    <xf numFmtId="1" fontId="0" fillId="15" borderId="7" xfId="0" applyNumberFormat="1" applyFill="1" applyBorder="1"/>
    <xf numFmtId="1" fontId="4" fillId="15" borderId="19" xfId="0" applyNumberFormat="1" applyFont="1" applyFill="1" applyBorder="1" applyAlignment="1">
      <alignment horizontal="center" vertical="center"/>
    </xf>
    <xf numFmtId="1" fontId="4" fillId="15" borderId="29" xfId="0" applyNumberFormat="1" applyFont="1" applyFill="1" applyBorder="1" applyAlignment="1">
      <alignment horizontal="center" vertical="center"/>
    </xf>
    <xf numFmtId="1" fontId="4" fillId="15" borderId="6" xfId="0" applyNumberFormat="1" applyFont="1" applyFill="1" applyBorder="1" applyAlignment="1">
      <alignment horizontal="center" vertical="center"/>
    </xf>
    <xf numFmtId="1" fontId="0" fillId="15" borderId="7" xfId="0" applyNumberForma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0" xfId="0" applyBorder="1"/>
    <xf numFmtId="0" fontId="22" fillId="0" borderId="0" xfId="0" applyFont="1" applyAlignment="1">
      <alignment horizontal="center"/>
    </xf>
    <xf numFmtId="1" fontId="6" fillId="5" borderId="19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21" fillId="0" borderId="45" xfId="0" applyFont="1" applyBorder="1"/>
    <xf numFmtId="0" fontId="24" fillId="0" borderId="45" xfId="0" applyFont="1" applyBorder="1"/>
    <xf numFmtId="0" fontId="4" fillId="2" borderId="56" xfId="0" applyFont="1" applyFill="1" applyBorder="1" applyAlignment="1">
      <alignment vertical="center" wrapText="1"/>
    </xf>
    <xf numFmtId="1" fontId="11" fillId="0" borderId="19" xfId="0" applyNumberFormat="1" applyFont="1" applyBorder="1" applyAlignment="1">
      <alignment horizontal="center" vertical="center"/>
    </xf>
    <xf numFmtId="1" fontId="12" fillId="5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1" fontId="4" fillId="4" borderId="13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6" fillId="4" borderId="19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1" fontId="26" fillId="5" borderId="29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164" fontId="25" fillId="2" borderId="13" xfId="0" applyNumberFormat="1" applyFont="1" applyFill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164" fontId="25" fillId="2" borderId="7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64" fontId="26" fillId="4" borderId="1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1" fontId="11" fillId="5" borderId="33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16" borderId="55" xfId="0" applyFont="1" applyFill="1" applyBorder="1" applyAlignment="1">
      <alignment vertical="center" wrapText="1"/>
    </xf>
    <xf numFmtId="0" fontId="4" fillId="16" borderId="5" xfId="0" applyFont="1" applyFill="1" applyBorder="1" applyAlignment="1">
      <alignment vertical="center"/>
    </xf>
    <xf numFmtId="1" fontId="4" fillId="16" borderId="29" xfId="0" applyNumberFormat="1" applyFont="1" applyFill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1" fontId="26" fillId="6" borderId="29" xfId="0" applyNumberFormat="1" applyFont="1" applyFill="1" applyBorder="1" applyAlignment="1">
      <alignment horizontal="center" vertical="center"/>
    </xf>
    <xf numFmtId="1" fontId="26" fillId="4" borderId="29" xfId="0" applyNumberFormat="1" applyFont="1" applyFill="1" applyBorder="1" applyAlignment="1">
      <alignment horizontal="center" vertical="center"/>
    </xf>
    <xf numFmtId="1" fontId="26" fillId="2" borderId="29" xfId="0" applyNumberFormat="1" applyFont="1" applyFill="1" applyBorder="1" applyAlignment="1">
      <alignment horizontal="center" vertical="center"/>
    </xf>
    <xf numFmtId="1" fontId="26" fillId="2" borderId="45" xfId="0" applyNumberFormat="1" applyFont="1" applyFill="1" applyBorder="1" applyAlignment="1">
      <alignment horizontal="center" vertical="center"/>
    </xf>
    <xf numFmtId="1" fontId="25" fillId="2" borderId="19" xfId="0" applyNumberFormat="1" applyFont="1" applyFill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1" fontId="27" fillId="5" borderId="7" xfId="0" applyNumberFormat="1" applyFont="1" applyFill="1" applyBorder="1" applyAlignment="1">
      <alignment horizontal="center" vertical="center"/>
    </xf>
    <xf numFmtId="1" fontId="25" fillId="2" borderId="7" xfId="0" applyNumberFormat="1" applyFont="1" applyFill="1" applyBorder="1" applyAlignment="1">
      <alignment horizontal="center" vertical="center"/>
    </xf>
    <xf numFmtId="1" fontId="25" fillId="6" borderId="13" xfId="0" applyNumberFormat="1" applyFont="1" applyFill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0" fontId="26" fillId="5" borderId="33" xfId="0" applyFont="1" applyFill="1" applyBorder="1"/>
    <xf numFmtId="1" fontId="26" fillId="4" borderId="7" xfId="0" applyNumberFormat="1" applyFont="1" applyFill="1" applyBorder="1" applyAlignment="1">
      <alignment horizontal="center" vertical="center"/>
    </xf>
    <xf numFmtId="1" fontId="25" fillId="6" borderId="7" xfId="0" applyNumberFormat="1" applyFont="1" applyFill="1" applyBorder="1" applyAlignment="1">
      <alignment horizontal="center" vertical="center"/>
    </xf>
    <xf numFmtId="1" fontId="25" fillId="2" borderId="9" xfId="0" applyNumberFormat="1" applyFont="1" applyFill="1" applyBorder="1" applyAlignment="1">
      <alignment horizontal="center" vertical="center"/>
    </xf>
    <xf numFmtId="1" fontId="25" fillId="0" borderId="46" xfId="0" applyNumberFormat="1" applyFont="1" applyBorder="1" applyAlignment="1">
      <alignment horizontal="center" vertical="center"/>
    </xf>
    <xf numFmtId="1" fontId="26" fillId="4" borderId="19" xfId="0" applyNumberFormat="1" applyFont="1" applyFill="1" applyBorder="1" applyAlignment="1">
      <alignment horizontal="center" vertical="center"/>
    </xf>
    <xf numFmtId="1" fontId="27" fillId="5" borderId="19" xfId="0" applyNumberFormat="1" applyFont="1" applyFill="1" applyBorder="1" applyAlignment="1">
      <alignment horizontal="center" vertical="center"/>
    </xf>
    <xf numFmtId="1" fontId="25" fillId="6" borderId="19" xfId="0" applyNumberFormat="1" applyFont="1" applyFill="1" applyBorder="1" applyAlignment="1">
      <alignment horizontal="center" vertical="center"/>
    </xf>
    <xf numFmtId="1" fontId="25" fillId="2" borderId="32" xfId="0" applyNumberFormat="1" applyFont="1" applyFill="1" applyBorder="1" applyAlignment="1">
      <alignment horizontal="center" vertical="center"/>
    </xf>
    <xf numFmtId="1" fontId="25" fillId="2" borderId="2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/>
    </xf>
    <xf numFmtId="0" fontId="26" fillId="5" borderId="20" xfId="0" applyFont="1" applyFill="1" applyBorder="1"/>
    <xf numFmtId="1" fontId="26" fillId="4" borderId="13" xfId="0" applyNumberFormat="1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26" fillId="2" borderId="21" xfId="0" applyNumberFormat="1" applyFont="1" applyFill="1" applyBorder="1" applyAlignment="1">
      <alignment horizontal="center" vertical="center"/>
    </xf>
    <xf numFmtId="1" fontId="26" fillId="5" borderId="27" xfId="0" applyNumberFormat="1" applyFont="1" applyFill="1" applyBorder="1" applyAlignment="1">
      <alignment vertical="center"/>
    </xf>
    <xf numFmtId="1" fontId="4" fillId="16" borderId="10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1" fontId="26" fillId="16" borderId="40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4" borderId="34" xfId="0" applyNumberFormat="1" applyFont="1" applyFill="1" applyBorder="1" applyAlignment="1">
      <alignment horizontal="center" vertical="center"/>
    </xf>
    <xf numFmtId="1" fontId="26" fillId="16" borderId="29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5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" fontId="0" fillId="0" borderId="19" xfId="0" applyNumberFormat="1" applyBorder="1"/>
    <xf numFmtId="1" fontId="0" fillId="0" borderId="30" xfId="0" applyNumberFormat="1" applyBorder="1"/>
    <xf numFmtId="0" fontId="0" fillId="0" borderId="7" xfId="0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top" wrapText="1"/>
    </xf>
    <xf numFmtId="1" fontId="6" fillId="5" borderId="48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/>
    <xf numFmtId="1" fontId="4" fillId="0" borderId="26" xfId="0" applyNumberFormat="1" applyFont="1" applyBorder="1"/>
    <xf numFmtId="0" fontId="0" fillId="0" borderId="16" xfId="0" applyBorder="1" applyAlignment="1">
      <alignment horizontal="left" vertical="center" wrapText="1"/>
    </xf>
    <xf numFmtId="1" fontId="0" fillId="1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10" borderId="1" xfId="0" applyNumberFormat="1" applyFont="1" applyFill="1" applyBorder="1" applyAlignment="1">
      <alignment horizontal="center" vertical="center"/>
    </xf>
    <xf numFmtId="0" fontId="4" fillId="16" borderId="57" xfId="0" applyFont="1" applyFill="1" applyBorder="1" applyAlignment="1">
      <alignment vertical="center" wrapText="1"/>
    </xf>
    <xf numFmtId="0" fontId="4" fillId="16" borderId="32" xfId="0" applyFont="1" applyFill="1" applyBorder="1" applyAlignment="1">
      <alignment vertical="center"/>
    </xf>
    <xf numFmtId="1" fontId="1" fillId="16" borderId="6" xfId="0" applyNumberFormat="1" applyFont="1" applyFill="1" applyBorder="1" applyAlignment="1">
      <alignment horizontal="center" vertical="center"/>
    </xf>
    <xf numFmtId="0" fontId="4" fillId="16" borderId="49" xfId="0" applyFont="1" applyFill="1" applyBorder="1" applyAlignment="1">
      <alignment vertical="top" wrapText="1"/>
    </xf>
    <xf numFmtId="1" fontId="4" fillId="16" borderId="8" xfId="0" applyNumberFormat="1" applyFon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4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/>
    <xf numFmtId="1" fontId="0" fillId="4" borderId="1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/>
    <xf numFmtId="1" fontId="25" fillId="0" borderId="6" xfId="0" applyNumberFormat="1" applyFont="1" applyFill="1" applyBorder="1" applyAlignment="1">
      <alignment horizontal="center" vertical="center"/>
    </xf>
    <xf numFmtId="1" fontId="26" fillId="15" borderId="7" xfId="0" applyNumberFormat="1" applyFont="1" applyFill="1" applyBorder="1" applyAlignment="1">
      <alignment horizontal="center" vertical="center"/>
    </xf>
    <xf numFmtId="1" fontId="25" fillId="15" borderId="6" xfId="0" applyNumberFormat="1" applyFont="1" applyFill="1" applyBorder="1"/>
    <xf numFmtId="1" fontId="26" fillId="2" borderId="7" xfId="0" applyNumberFormat="1" applyFont="1" applyFill="1" applyBorder="1"/>
    <xf numFmtId="1" fontId="25" fillId="15" borderId="6" xfId="0" applyNumberFormat="1" applyFont="1" applyFill="1" applyBorder="1" applyAlignment="1">
      <alignment horizontal="center" vertical="center"/>
    </xf>
    <xf numFmtId="1" fontId="25" fillId="15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Border="1"/>
    <xf numFmtId="1" fontId="25" fillId="0" borderId="9" xfId="0" applyNumberFormat="1" applyFont="1" applyBorder="1"/>
    <xf numFmtId="1" fontId="27" fillId="5" borderId="20" xfId="0" applyNumberFormat="1" applyFont="1" applyFill="1" applyBorder="1" applyAlignment="1">
      <alignment horizontal="center" vertical="center"/>
    </xf>
    <xf numFmtId="1" fontId="25" fillId="10" borderId="7" xfId="0" applyNumberFormat="1" applyFont="1" applyFill="1" applyBorder="1" applyAlignment="1">
      <alignment horizontal="center" vertical="center"/>
    </xf>
    <xf numFmtId="1" fontId="25" fillId="10" borderId="6" xfId="0" applyNumberFormat="1" applyFont="1" applyFill="1" applyBorder="1" applyAlignment="1">
      <alignment horizontal="center" vertical="center"/>
    </xf>
    <xf numFmtId="1" fontId="25" fillId="10" borderId="9" xfId="0" applyNumberFormat="1" applyFont="1" applyFill="1" applyBorder="1" applyAlignment="1">
      <alignment horizontal="center" vertical="center"/>
    </xf>
    <xf numFmtId="1" fontId="26" fillId="4" borderId="19" xfId="0" applyNumberFormat="1" applyFont="1" applyFill="1" applyBorder="1" applyAlignment="1">
      <alignment horizontal="center" vertical="center" wrapText="1"/>
    </xf>
    <xf numFmtId="1" fontId="25" fillId="4" borderId="7" xfId="0" applyNumberFormat="1" applyFont="1" applyFill="1" applyBorder="1" applyAlignment="1">
      <alignment horizontal="center" vertical="center"/>
    </xf>
    <xf numFmtId="1" fontId="25" fillId="2" borderId="7" xfId="0" applyNumberFormat="1" applyFont="1" applyFill="1" applyBorder="1"/>
    <xf numFmtId="1" fontId="25" fillId="0" borderId="28" xfId="0" applyNumberFormat="1" applyFont="1" applyBorder="1" applyAlignment="1">
      <alignment horizontal="center" vertical="center"/>
    </xf>
    <xf numFmtId="1" fontId="26" fillId="0" borderId="7" xfId="0" applyNumberFormat="1" applyFont="1" applyBorder="1"/>
    <xf numFmtId="1" fontId="26" fillId="0" borderId="9" xfId="0" applyNumberFormat="1" applyFont="1" applyBorder="1"/>
    <xf numFmtId="1" fontId="27" fillId="5" borderId="18" xfId="0" applyNumberFormat="1" applyFont="1" applyFill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1" fontId="26" fillId="0" borderId="19" xfId="0" applyNumberFormat="1" applyFont="1" applyBorder="1"/>
    <xf numFmtId="1" fontId="26" fillId="0" borderId="30" xfId="0" applyNumberFormat="1" applyFont="1" applyBorder="1"/>
    <xf numFmtId="1" fontId="0" fillId="0" borderId="7" xfId="0" applyNumberFormat="1" applyFill="1" applyBorder="1"/>
    <xf numFmtId="1" fontId="0" fillId="0" borderId="9" xfId="0" applyNumberFormat="1" applyFill="1" applyBorder="1"/>
    <xf numFmtId="1" fontId="0" fillId="12" borderId="7" xfId="0" applyNumberFormat="1" applyFill="1" applyBorder="1" applyAlignment="1">
      <alignment vertical="center"/>
    </xf>
    <xf numFmtId="1" fontId="4" fillId="12" borderId="10" xfId="0" applyNumberFormat="1" applyFont="1" applyFill="1" applyBorder="1" applyAlignment="1">
      <alignment horizontal="center" vertical="center"/>
    </xf>
    <xf numFmtId="1" fontId="4" fillId="12" borderId="39" xfId="0" applyNumberFormat="1" applyFont="1" applyFill="1" applyBorder="1" applyAlignment="1">
      <alignment horizontal="center" vertical="center"/>
    </xf>
    <xf numFmtId="1" fontId="4" fillId="13" borderId="10" xfId="0" applyNumberFormat="1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vertical="center" wrapText="1"/>
    </xf>
    <xf numFmtId="0" fontId="4" fillId="16" borderId="17" xfId="0" applyFont="1" applyFill="1" applyBorder="1" applyAlignment="1">
      <alignment vertical="center"/>
    </xf>
    <xf numFmtId="0" fontId="28" fillId="0" borderId="7" xfId="0" applyFont="1" applyBorder="1" applyAlignment="1">
      <alignment horizontal="left" vertical="top" wrapText="1"/>
    </xf>
    <xf numFmtId="1" fontId="4" fillId="13" borderId="29" xfId="0" applyNumberFormat="1" applyFont="1" applyFill="1" applyBorder="1" applyAlignment="1">
      <alignment horizontal="center" vertical="center"/>
    </xf>
    <xf numFmtId="1" fontId="4" fillId="9" borderId="7" xfId="0" applyNumberFormat="1" applyFont="1" applyFill="1" applyBorder="1" applyAlignment="1">
      <alignment horizont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37" xfId="0" applyNumberFormat="1" applyFill="1" applyBorder="1"/>
    <xf numFmtId="1" fontId="0" fillId="0" borderId="9" xfId="0" applyNumberFormat="1" applyFill="1" applyBorder="1" applyAlignment="1">
      <alignment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6" fillId="12" borderId="7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/>
    <xf numFmtId="1" fontId="25" fillId="12" borderId="7" xfId="0" applyNumberFormat="1" applyFont="1" applyFill="1" applyBorder="1"/>
    <xf numFmtId="1" fontId="25" fillId="13" borderId="7" xfId="0" applyNumberFormat="1" applyFont="1" applyFill="1" applyBorder="1"/>
    <xf numFmtId="1" fontId="25" fillId="7" borderId="7" xfId="0" applyNumberFormat="1" applyFont="1" applyFill="1" applyBorder="1"/>
    <xf numFmtId="1" fontId="25" fillId="8" borderId="7" xfId="0" applyNumberFormat="1" applyFont="1" applyFill="1" applyBorder="1"/>
    <xf numFmtId="1" fontId="25" fillId="9" borderId="7" xfId="0" applyNumberFormat="1" applyFont="1" applyFill="1" applyBorder="1"/>
    <xf numFmtId="1" fontId="26" fillId="12" borderId="7" xfId="0" applyNumberFormat="1" applyFont="1" applyFill="1" applyBorder="1" applyAlignment="1">
      <alignment horizontal="center"/>
    </xf>
    <xf numFmtId="1" fontId="26" fillId="13" borderId="7" xfId="0" applyNumberFormat="1" applyFont="1" applyFill="1" applyBorder="1" applyAlignment="1">
      <alignment horizontal="center"/>
    </xf>
    <xf numFmtId="1" fontId="25" fillId="0" borderId="7" xfId="0" applyNumberFormat="1" applyFont="1" applyFill="1" applyBorder="1"/>
    <xf numFmtId="1" fontId="25" fillId="0" borderId="9" xfId="0" applyNumberFormat="1" applyFont="1" applyFill="1" applyBorder="1"/>
    <xf numFmtId="1" fontId="25" fillId="0" borderId="7" xfId="0" applyNumberFormat="1" applyFont="1" applyBorder="1" applyAlignment="1">
      <alignment horizontal="center"/>
    </xf>
    <xf numFmtId="1" fontId="26" fillId="13" borderId="7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vertical="center"/>
    </xf>
    <xf numFmtId="1" fontId="25" fillId="12" borderId="7" xfId="0" applyNumberFormat="1" applyFont="1" applyFill="1" applyBorder="1" applyAlignment="1">
      <alignment vertical="center"/>
    </xf>
    <xf numFmtId="1" fontId="25" fillId="13" borderId="7" xfId="0" applyNumberFormat="1" applyFont="1" applyFill="1" applyBorder="1" applyAlignment="1">
      <alignment vertical="center"/>
    </xf>
    <xf numFmtId="1" fontId="26" fillId="0" borderId="7" xfId="0" applyNumberFormat="1" applyFont="1" applyBorder="1" applyAlignment="1">
      <alignment vertical="center"/>
    </xf>
    <xf numFmtId="1" fontId="26" fillId="2" borderId="7" xfId="0" applyNumberFormat="1" applyFont="1" applyFill="1" applyBorder="1" applyAlignment="1"/>
    <xf numFmtId="1" fontId="26" fillId="0" borderId="7" xfId="0" applyNumberFormat="1" applyFont="1" applyFill="1" applyBorder="1" applyAlignment="1">
      <alignment horizontal="center" vertical="center"/>
    </xf>
    <xf numFmtId="1" fontId="25" fillId="12" borderId="7" xfId="0" applyNumberFormat="1" applyFont="1" applyFill="1" applyBorder="1" applyAlignment="1">
      <alignment horizontal="center" vertical="center"/>
    </xf>
    <xf numFmtId="1" fontId="26" fillId="7" borderId="7" xfId="0" applyNumberFormat="1" applyFont="1" applyFill="1" applyBorder="1" applyAlignment="1"/>
    <xf numFmtId="1" fontId="26" fillId="8" borderId="7" xfId="0" applyNumberFormat="1" applyFont="1" applyFill="1" applyBorder="1" applyAlignment="1"/>
    <xf numFmtId="1" fontId="26" fillId="9" borderId="7" xfId="0" applyNumberFormat="1" applyFont="1" applyFill="1" applyBorder="1" applyAlignment="1"/>
    <xf numFmtId="1" fontId="26" fillId="0" borderId="7" xfId="0" applyNumberFormat="1" applyFont="1" applyBorder="1" applyAlignment="1"/>
    <xf numFmtId="1" fontId="26" fillId="13" borderId="29" xfId="0" applyNumberFormat="1" applyFont="1" applyFill="1" applyBorder="1" applyAlignment="1">
      <alignment horizontal="center" vertical="center"/>
    </xf>
    <xf numFmtId="1" fontId="26" fillId="9" borderId="7" xfId="0" applyNumberFormat="1" applyFont="1" applyFill="1" applyBorder="1" applyAlignment="1">
      <alignment horizontal="center"/>
    </xf>
    <xf numFmtId="1" fontId="0" fillId="12" borderId="19" xfId="0" applyNumberFormat="1" applyFill="1" applyBorder="1"/>
    <xf numFmtId="1" fontId="0" fillId="12" borderId="41" xfId="0" applyNumberFormat="1" applyFill="1" applyBorder="1"/>
    <xf numFmtId="1" fontId="0" fillId="12" borderId="1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12" borderId="19" xfId="0" applyNumberFormat="1" applyFill="1" applyBorder="1" applyAlignment="1">
      <alignment horizontal="center" vertical="center"/>
    </xf>
    <xf numFmtId="1" fontId="4" fillId="13" borderId="19" xfId="0" applyNumberFormat="1" applyFont="1" applyFill="1" applyBorder="1" applyAlignment="1">
      <alignment horizontal="center" vertical="center"/>
    </xf>
    <xf numFmtId="1" fontId="0" fillId="7" borderId="19" xfId="0" applyNumberFormat="1" applyFill="1" applyBorder="1"/>
    <xf numFmtId="1" fontId="0" fillId="8" borderId="19" xfId="0" applyNumberFormat="1" applyFill="1" applyBorder="1"/>
    <xf numFmtId="1" fontId="0" fillId="9" borderId="19" xfId="0" applyNumberFormat="1" applyFill="1" applyBorder="1"/>
    <xf numFmtId="1" fontId="4" fillId="2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1" fontId="0" fillId="0" borderId="3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vertical="center" wrapText="1"/>
    </xf>
    <xf numFmtId="0" fontId="4" fillId="16" borderId="41" xfId="0" applyFont="1" applyFill="1" applyBorder="1" applyAlignment="1">
      <alignment vertical="top" wrapText="1"/>
    </xf>
    <xf numFmtId="0" fontId="4" fillId="16" borderId="62" xfId="0" applyFont="1" applyFill="1" applyBorder="1" applyAlignment="1">
      <alignment vertical="center"/>
    </xf>
    <xf numFmtId="1" fontId="4" fillId="16" borderId="40" xfId="0" applyNumberFormat="1" applyFont="1" applyFill="1" applyBorder="1" applyAlignment="1">
      <alignment horizontal="center" vertical="center"/>
    </xf>
    <xf numFmtId="1" fontId="4" fillId="16" borderId="43" xfId="0" applyNumberFormat="1" applyFont="1" applyFill="1" applyBorder="1" applyAlignment="1">
      <alignment horizontal="center" vertical="center"/>
    </xf>
    <xf numFmtId="1" fontId="0" fillId="12" borderId="41" xfId="0" applyNumberFormat="1" applyFont="1" applyFill="1" applyBorder="1" applyAlignment="1">
      <alignment horizontal="center" vertical="center"/>
    </xf>
    <xf numFmtId="1" fontId="6" fillId="5" borderId="41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/>
    <xf numFmtId="1" fontId="4" fillId="12" borderId="40" xfId="0" applyNumberFormat="1" applyFont="1" applyFill="1" applyBorder="1" applyAlignment="1">
      <alignment horizontal="center" vertical="center"/>
    </xf>
    <xf numFmtId="1" fontId="4" fillId="13" borderId="40" xfId="0" applyNumberFormat="1" applyFont="1" applyFill="1" applyBorder="1" applyAlignment="1">
      <alignment horizontal="center" vertical="center"/>
    </xf>
    <xf numFmtId="1" fontId="4" fillId="7" borderId="41" xfId="0" applyNumberFormat="1" applyFont="1" applyFill="1" applyBorder="1"/>
    <xf numFmtId="1" fontId="4" fillId="8" borderId="41" xfId="0" applyNumberFormat="1" applyFont="1" applyFill="1" applyBorder="1"/>
    <xf numFmtId="1" fontId="4" fillId="9" borderId="41" xfId="0" applyNumberFormat="1" applyFont="1" applyFill="1" applyBorder="1"/>
    <xf numFmtId="1" fontId="4" fillId="0" borderId="41" xfId="0" applyNumberFormat="1" applyFont="1" applyBorder="1"/>
    <xf numFmtId="1" fontId="4" fillId="0" borderId="42" xfId="0" applyNumberFormat="1" applyFont="1" applyBorder="1"/>
    <xf numFmtId="1" fontId="6" fillId="5" borderId="4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7" xfId="0" applyFont="1" applyFill="1" applyBorder="1"/>
    <xf numFmtId="1" fontId="4" fillId="2" borderId="10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/>
    <xf numFmtId="0" fontId="4" fillId="0" borderId="4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62" xfId="0" applyFont="1" applyBorder="1" applyAlignment="1">
      <alignment vertical="center"/>
    </xf>
    <xf numFmtId="1" fontId="0" fillId="0" borderId="56" xfId="0" applyNumberFormat="1" applyBorder="1"/>
    <xf numFmtId="1" fontId="0" fillId="0" borderId="41" xfId="0" applyNumberFormat="1" applyBorder="1"/>
    <xf numFmtId="1" fontId="0" fillId="0" borderId="42" xfId="0" applyNumberFormat="1" applyFill="1" applyBorder="1"/>
    <xf numFmtId="1" fontId="13" fillId="7" borderId="41" xfId="0" applyNumberFormat="1" applyFont="1" applyFill="1" applyBorder="1"/>
    <xf numFmtId="1" fontId="0" fillId="8" borderId="41" xfId="0" applyNumberFormat="1" applyFill="1" applyBorder="1"/>
    <xf numFmtId="1" fontId="0" fillId="9" borderId="41" xfId="0" applyNumberFormat="1" applyFill="1" applyBorder="1"/>
    <xf numFmtId="1" fontId="0" fillId="0" borderId="42" xfId="0" applyNumberFormat="1" applyBorder="1"/>
    <xf numFmtId="1" fontId="0" fillId="0" borderId="26" xfId="0" applyNumberForma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/>
    <xf numFmtId="1" fontId="0" fillId="8" borderId="1" xfId="0" applyNumberFormat="1" applyFill="1" applyBorder="1"/>
    <xf numFmtId="1" fontId="0" fillId="9" borderId="1" xfId="0" applyNumberFormat="1" applyFill="1" applyBorder="1"/>
    <xf numFmtId="1" fontId="6" fillId="5" borderId="34" xfId="0" applyNumberFormat="1" applyFont="1" applyFill="1" applyBorder="1" applyAlignment="1">
      <alignment horizontal="center" vertical="center"/>
    </xf>
    <xf numFmtId="1" fontId="6" fillId="5" borderId="35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/>
    <xf numFmtId="1" fontId="0" fillId="13" borderId="19" xfId="0" applyNumberFormat="1" applyFill="1" applyBorder="1"/>
    <xf numFmtId="0" fontId="4" fillId="4" borderId="1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/>
    </xf>
    <xf numFmtId="1" fontId="4" fillId="4" borderId="10" xfId="0" applyNumberFormat="1" applyFont="1" applyFill="1" applyBorder="1" applyAlignment="1">
      <alignment horizontal="center" vertical="center"/>
    </xf>
    <xf numFmtId="1" fontId="4" fillId="4" borderId="39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/>
    <xf numFmtId="1" fontId="4" fillId="4" borderId="26" xfId="0" applyNumberFormat="1" applyFont="1" applyFill="1" applyBorder="1"/>
    <xf numFmtId="1" fontId="4" fillId="0" borderId="19" xfId="0" applyNumberFormat="1" applyFont="1" applyFill="1" applyBorder="1"/>
    <xf numFmtId="1" fontId="4" fillId="0" borderId="30" xfId="0" applyNumberFormat="1" applyFont="1" applyFill="1" applyBorder="1"/>
    <xf numFmtId="0" fontId="4" fillId="4" borderId="17" xfId="0" applyFont="1" applyFill="1" applyBorder="1"/>
    <xf numFmtId="1" fontId="0" fillId="0" borderId="19" xfId="0" applyNumberFormat="1" applyBorder="1" applyAlignment="1">
      <alignment horizontal="center"/>
    </xf>
    <xf numFmtId="1" fontId="0" fillId="0" borderId="30" xfId="0" applyNumberFormat="1" applyFill="1" applyBorder="1"/>
    <xf numFmtId="1" fontId="4" fillId="4" borderId="40" xfId="0" applyNumberFormat="1" applyFont="1" applyFill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center" vertical="center"/>
    </xf>
    <xf numFmtId="1" fontId="4" fillId="4" borderId="41" xfId="0" applyNumberFormat="1" applyFont="1" applyFill="1" applyBorder="1"/>
    <xf numFmtId="1" fontId="4" fillId="13" borderId="41" xfId="0" applyNumberFormat="1" applyFont="1" applyFill="1" applyBorder="1" applyAlignment="1">
      <alignment horizontal="center" vertical="center"/>
    </xf>
    <xf numFmtId="1" fontId="4" fillId="4" borderId="42" xfId="0" applyNumberFormat="1" applyFont="1" applyFill="1" applyBorder="1"/>
    <xf numFmtId="0" fontId="3" fillId="0" borderId="17" xfId="0" applyFont="1" applyBorder="1" applyAlignment="1">
      <alignment horizontal="center" vertical="center"/>
    </xf>
    <xf numFmtId="0" fontId="4" fillId="2" borderId="41" xfId="0" applyFont="1" applyFill="1" applyBorder="1" applyAlignment="1">
      <alignment vertical="top" wrapText="1"/>
    </xf>
    <xf numFmtId="0" fontId="4" fillId="2" borderId="62" xfId="0" applyFont="1" applyFill="1" applyBorder="1"/>
    <xf numFmtId="1" fontId="4" fillId="2" borderId="40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8" fillId="0" borderId="19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 textRotation="90"/>
    </xf>
    <xf numFmtId="0" fontId="30" fillId="16" borderId="0" xfId="0" applyFont="1" applyFill="1" applyAlignment="1">
      <alignment horizontal="left" vertical="top" wrapText="1"/>
    </xf>
    <xf numFmtId="1" fontId="4" fillId="6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4" fillId="6" borderId="41" xfId="0" applyNumberFormat="1" applyFont="1" applyFill="1" applyBorder="1" applyAlignment="1">
      <alignment horizontal="center" vertical="center"/>
    </xf>
    <xf numFmtId="1" fontId="7" fillId="6" borderId="41" xfId="0" applyNumberFormat="1" applyFont="1" applyFill="1" applyBorder="1" applyAlignment="1">
      <alignment horizontal="center" vertical="center"/>
    </xf>
    <xf numFmtId="1" fontId="26" fillId="6" borderId="34" xfId="0" applyNumberFormat="1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4" borderId="19" xfId="0" applyNumberFormat="1" applyFont="1" applyFill="1" applyBorder="1" applyAlignment="1">
      <alignment horizontal="center" vertical="center"/>
    </xf>
    <xf numFmtId="1" fontId="13" fillId="5" borderId="19" xfId="0" applyNumberFormat="1" applyFont="1" applyFill="1" applyBorder="1" applyAlignment="1">
      <alignment horizontal="center" vertical="center"/>
    </xf>
    <xf numFmtId="1" fontId="0" fillId="2" borderId="19" xfId="0" applyNumberFormat="1" applyFont="1" applyFill="1" applyBorder="1"/>
    <xf numFmtId="0" fontId="4" fillId="16" borderId="19" xfId="0" applyFont="1" applyFill="1" applyBorder="1" applyAlignment="1">
      <alignment horizontal="left" vertical="center" wrapText="1"/>
    </xf>
    <xf numFmtId="0" fontId="30" fillId="16" borderId="19" xfId="0" applyFont="1" applyFill="1" applyBorder="1" applyAlignment="1">
      <alignment horizontal="left" vertical="top" wrapText="1"/>
    </xf>
    <xf numFmtId="0" fontId="4" fillId="16" borderId="19" xfId="0" applyFont="1" applyFill="1" applyBorder="1" applyAlignment="1">
      <alignment vertical="center"/>
    </xf>
    <xf numFmtId="1" fontId="0" fillId="16" borderId="19" xfId="0" applyNumberFormat="1" applyFont="1" applyFill="1" applyBorder="1" applyAlignment="1">
      <alignment horizontal="center" vertical="center"/>
    </xf>
    <xf numFmtId="1" fontId="4" fillId="16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4" fillId="4" borderId="41" xfId="0" applyNumberFormat="1" applyFont="1" applyFill="1" applyBorder="1" applyAlignment="1">
      <alignment horizontal="center" vertical="center" wrapText="1"/>
    </xf>
    <xf numFmtId="1" fontId="0" fillId="4" borderId="19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4" fillId="15" borderId="10" xfId="0" applyNumberFormat="1" applyFont="1" applyFill="1" applyBorder="1" applyAlignment="1">
      <alignment horizontal="center" vertical="center"/>
    </xf>
    <xf numFmtId="1" fontId="29" fillId="5" borderId="19" xfId="0" applyNumberFormat="1" applyFont="1" applyFill="1" applyBorder="1" applyAlignment="1">
      <alignment horizontal="center" vertical="center"/>
    </xf>
    <xf numFmtId="1" fontId="25" fillId="4" borderId="19" xfId="0" applyNumberFormat="1" applyFont="1" applyFill="1" applyBorder="1" applyAlignment="1">
      <alignment horizontal="center" vertical="center" wrapText="1"/>
    </xf>
    <xf numFmtId="1" fontId="4" fillId="15" borderId="1" xfId="0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4" fillId="16" borderId="36" xfId="0" applyNumberFormat="1" applyFont="1" applyFill="1" applyBorder="1" applyAlignment="1">
      <alignment horizontal="center" vertical="center"/>
    </xf>
    <xf numFmtId="1" fontId="0" fillId="2" borderId="25" xfId="0" applyNumberFormat="1" applyFont="1" applyFill="1" applyBorder="1"/>
    <xf numFmtId="1" fontId="13" fillId="5" borderId="41" xfId="0" applyNumberFormat="1" applyFont="1" applyFill="1" applyBorder="1" applyAlignment="1">
      <alignment horizontal="center" vertical="center"/>
    </xf>
    <xf numFmtId="1" fontId="13" fillId="5" borderId="7" xfId="0" applyNumberFormat="1" applyFont="1" applyFill="1" applyBorder="1" applyAlignment="1">
      <alignment horizontal="center" vertical="center"/>
    </xf>
    <xf numFmtId="1" fontId="29" fillId="5" borderId="7" xfId="0" applyNumberFormat="1" applyFont="1" applyFill="1" applyBorder="1" applyAlignment="1">
      <alignment horizontal="center" vertical="center"/>
    </xf>
    <xf numFmtId="1" fontId="0" fillId="16" borderId="25" xfId="0" applyNumberFormat="1" applyFont="1" applyFill="1" applyBorder="1" applyAlignment="1">
      <alignment horizontal="center" vertical="center"/>
    </xf>
    <xf numFmtId="1" fontId="4" fillId="15" borderId="36" xfId="0" applyNumberFormat="1" applyFont="1" applyFill="1" applyBorder="1" applyAlignment="1">
      <alignment horizontal="center" vertical="center"/>
    </xf>
    <xf numFmtId="1" fontId="4" fillId="15" borderId="1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4" fillId="16" borderId="1" xfId="0" applyNumberFormat="1" applyFon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7" fillId="5" borderId="3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6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7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textRotation="90"/>
    </xf>
    <xf numFmtId="0" fontId="4" fillId="5" borderId="47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8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5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5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8" fillId="0" borderId="13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0" fillId="0" borderId="55" xfId="0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2" borderId="55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1" fontId="0" fillId="11" borderId="30" xfId="0" applyNumberFormat="1" applyFont="1" applyFill="1" applyBorder="1" applyAlignment="1">
      <alignment horizontal="center" vertical="center" wrapText="1"/>
    </xf>
    <xf numFmtId="1" fontId="0" fillId="11" borderId="45" xfId="0" applyNumberFormat="1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textRotation="90"/>
    </xf>
    <xf numFmtId="0" fontId="4" fillId="0" borderId="58" xfId="0" applyFont="1" applyBorder="1" applyAlignment="1">
      <alignment horizontal="center" vertical="center" textRotation="90"/>
    </xf>
    <xf numFmtId="0" fontId="4" fillId="0" borderId="26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center" vertical="center" textRotation="90"/>
    </xf>
    <xf numFmtId="0" fontId="0" fillId="0" borderId="25" xfId="0" applyBorder="1" applyAlignment="1">
      <alignment horizontal="left" vertical="top" wrapText="1"/>
    </xf>
    <xf numFmtId="1" fontId="4" fillId="9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1" fontId="0" fillId="12" borderId="7" xfId="0" applyNumberFormat="1" applyFont="1" applyFill="1" applyBorder="1" applyAlignment="1">
      <alignment vertical="center"/>
    </xf>
    <xf numFmtId="0" fontId="0" fillId="0" borderId="49" xfId="0" applyBorder="1" applyAlignment="1">
      <alignment horizontal="left" vertical="center" wrapText="1"/>
    </xf>
    <xf numFmtId="0" fontId="30" fillId="16" borderId="1" xfId="0" applyFont="1" applyFill="1" applyBorder="1" applyAlignment="1">
      <alignment horizontal="left" vertical="top" wrapText="1"/>
    </xf>
    <xf numFmtId="1" fontId="32" fillId="13" borderId="19" xfId="0" applyNumberFormat="1" applyFont="1" applyFill="1" applyBorder="1" applyAlignment="1">
      <alignment horizontal="center" vertical="center"/>
    </xf>
    <xf numFmtId="1" fontId="0" fillId="12" borderId="19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vertical="center"/>
    </xf>
    <xf numFmtId="1" fontId="0" fillId="0" borderId="7" xfId="0" applyNumberFormat="1" applyFont="1" applyFill="1" applyBorder="1" applyAlignment="1">
      <alignment vertical="center"/>
    </xf>
    <xf numFmtId="1" fontId="0" fillId="12" borderId="7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vertical="center"/>
    </xf>
    <xf numFmtId="1" fontId="4" fillId="13" borderId="7" xfId="0" applyNumberFormat="1" applyFont="1" applyFill="1" applyBorder="1" applyAlignment="1">
      <alignment vertical="center"/>
    </xf>
    <xf numFmtId="1" fontId="4" fillId="13" borderId="1" xfId="0" applyNumberFormat="1" applyFont="1" applyFill="1" applyBorder="1" applyAlignment="1">
      <alignment vertical="center"/>
    </xf>
    <xf numFmtId="1" fontId="4" fillId="13" borderId="41" xfId="0" applyNumberFormat="1" applyFont="1" applyFill="1" applyBorder="1"/>
    <xf numFmtId="1" fontId="31" fillId="13" borderId="7" xfId="0" applyNumberFormat="1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horizontal="center" vertical="center"/>
    </xf>
    <xf numFmtId="1" fontId="31" fillId="13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0" fillId="16" borderId="41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  <colors>
    <mruColors>
      <color rgb="FF6699FF"/>
      <color rgb="FF3399FF"/>
      <color rgb="FFAAF6D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3"/>
  <sheetViews>
    <sheetView zoomScale="80" zoomScaleNormal="80" workbookViewId="0">
      <selection activeCell="Z40" sqref="Z40"/>
    </sheetView>
  </sheetViews>
  <sheetFormatPr defaultRowHeight="12.75"/>
  <cols>
    <col min="1" max="1" width="2.85546875" customWidth="1"/>
    <col min="2" max="2" width="9.7109375" customWidth="1"/>
    <col min="3" max="3" width="21.5703125" customWidth="1"/>
    <col min="5" max="20" width="3.7109375" customWidth="1"/>
    <col min="21" max="21" width="4.5703125" customWidth="1"/>
    <col min="22" max="22" width="5.28515625" customWidth="1"/>
    <col min="23" max="24" width="2.28515625" customWidth="1"/>
    <col min="25" max="47" width="3.7109375" customWidth="1"/>
    <col min="48" max="48" width="6.5703125" customWidth="1"/>
    <col min="49" max="49" width="5.5703125" customWidth="1"/>
    <col min="50" max="53" width="2.28515625" customWidth="1"/>
    <col min="54" max="54" width="1.85546875" customWidth="1"/>
    <col min="55" max="59" width="2.28515625" customWidth="1"/>
    <col min="60" max="60" width="6.28515625" customWidth="1"/>
  </cols>
  <sheetData>
    <row r="1" spans="1:60" ht="15">
      <c r="B1" s="3" t="s">
        <v>66</v>
      </c>
    </row>
    <row r="2" spans="1:60" ht="15.75" thickBot="1">
      <c r="B2" s="3" t="s">
        <v>86</v>
      </c>
      <c r="C2" s="240" t="s">
        <v>208</v>
      </c>
      <c r="D2" s="668" t="s">
        <v>209</v>
      </c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</row>
    <row r="3" spans="1:60" ht="70.5" customHeight="1">
      <c r="A3" s="659" t="s">
        <v>51</v>
      </c>
      <c r="B3" s="662" t="s">
        <v>0</v>
      </c>
      <c r="C3" s="665" t="s">
        <v>67</v>
      </c>
      <c r="D3" s="676" t="s">
        <v>68</v>
      </c>
      <c r="E3" s="19" t="s">
        <v>104</v>
      </c>
      <c r="F3" s="652" t="s">
        <v>52</v>
      </c>
      <c r="G3" s="652"/>
      <c r="H3" s="652"/>
      <c r="I3" s="20" t="s">
        <v>105</v>
      </c>
      <c r="J3" s="651" t="s">
        <v>53</v>
      </c>
      <c r="K3" s="651"/>
      <c r="L3" s="651"/>
      <c r="M3" s="651"/>
      <c r="N3" s="651" t="s">
        <v>54</v>
      </c>
      <c r="O3" s="651"/>
      <c r="P3" s="651"/>
      <c r="Q3" s="651"/>
      <c r="R3" s="5" t="s">
        <v>106</v>
      </c>
      <c r="S3" s="651" t="s">
        <v>55</v>
      </c>
      <c r="T3" s="651"/>
      <c r="U3" s="651"/>
      <c r="V3" s="24" t="s">
        <v>87</v>
      </c>
      <c r="W3" s="5" t="s">
        <v>107</v>
      </c>
      <c r="X3" s="651" t="s">
        <v>56</v>
      </c>
      <c r="Y3" s="651"/>
      <c r="Z3" s="651"/>
      <c r="AA3" s="651"/>
      <c r="AB3" s="5" t="s">
        <v>108</v>
      </c>
      <c r="AC3" s="651" t="s">
        <v>57</v>
      </c>
      <c r="AD3" s="651"/>
      <c r="AE3" s="651"/>
      <c r="AF3" s="5" t="s">
        <v>109</v>
      </c>
      <c r="AG3" s="651" t="s">
        <v>58</v>
      </c>
      <c r="AH3" s="651"/>
      <c r="AI3" s="651"/>
      <c r="AJ3" s="5" t="s">
        <v>110</v>
      </c>
      <c r="AK3" s="651" t="s">
        <v>59</v>
      </c>
      <c r="AL3" s="651"/>
      <c r="AM3" s="651"/>
      <c r="AN3" s="5" t="s">
        <v>121</v>
      </c>
      <c r="AO3" s="651" t="s">
        <v>60</v>
      </c>
      <c r="AP3" s="651"/>
      <c r="AQ3" s="651"/>
      <c r="AR3" s="651"/>
      <c r="AS3" s="5" t="s">
        <v>122</v>
      </c>
      <c r="AT3" s="651" t="s">
        <v>61</v>
      </c>
      <c r="AU3" s="651"/>
      <c r="AV3" s="651"/>
      <c r="AW3" s="24" t="s">
        <v>88</v>
      </c>
      <c r="AX3" s="5" t="s">
        <v>123</v>
      </c>
      <c r="AY3" s="651" t="s">
        <v>62</v>
      </c>
      <c r="AZ3" s="651"/>
      <c r="BA3" s="651"/>
      <c r="BB3" s="651"/>
      <c r="BC3" s="651" t="s">
        <v>63</v>
      </c>
      <c r="BD3" s="651"/>
      <c r="BE3" s="651"/>
      <c r="BF3" s="651"/>
      <c r="BG3" s="7" t="s">
        <v>74</v>
      </c>
      <c r="BH3" s="653" t="s">
        <v>75</v>
      </c>
    </row>
    <row r="4" spans="1:60">
      <c r="A4" s="660"/>
      <c r="B4" s="663"/>
      <c r="C4" s="666"/>
      <c r="D4" s="677"/>
      <c r="E4" s="656" t="s">
        <v>76</v>
      </c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7"/>
      <c r="AP4" s="657"/>
      <c r="AQ4" s="657"/>
      <c r="AR4" s="657"/>
      <c r="AS4" s="657"/>
      <c r="AT4" s="657"/>
      <c r="AU4" s="657"/>
      <c r="AV4" s="657"/>
      <c r="AW4" s="657"/>
      <c r="AX4" s="657"/>
      <c r="AY4" s="657"/>
      <c r="AZ4" s="657"/>
      <c r="BA4" s="657"/>
      <c r="BB4" s="657"/>
      <c r="BC4" s="657"/>
      <c r="BD4" s="657"/>
      <c r="BE4" s="657"/>
      <c r="BF4" s="657"/>
      <c r="BG4" s="658"/>
      <c r="BH4" s="654"/>
    </row>
    <row r="5" spans="1:60">
      <c r="A5" s="660"/>
      <c r="B5" s="663"/>
      <c r="C5" s="666"/>
      <c r="D5" s="677"/>
      <c r="E5" s="25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>
        <v>49</v>
      </c>
      <c r="T5" s="21">
        <v>50</v>
      </c>
      <c r="U5" s="21">
        <v>51</v>
      </c>
      <c r="V5" s="26"/>
      <c r="W5" s="27">
        <v>52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6"/>
      <c r="AX5" s="27">
        <v>26</v>
      </c>
      <c r="AY5" s="27">
        <v>27</v>
      </c>
      <c r="AZ5" s="27">
        <v>28</v>
      </c>
      <c r="BA5" s="27">
        <v>29</v>
      </c>
      <c r="BB5" s="27">
        <v>30</v>
      </c>
      <c r="BC5" s="27">
        <v>31</v>
      </c>
      <c r="BD5" s="27">
        <v>32</v>
      </c>
      <c r="BE5" s="27">
        <v>33</v>
      </c>
      <c r="BF5" s="27">
        <v>34</v>
      </c>
      <c r="BG5" s="28">
        <v>35</v>
      </c>
      <c r="BH5" s="654"/>
    </row>
    <row r="6" spans="1:60">
      <c r="A6" s="660"/>
      <c r="B6" s="663"/>
      <c r="C6" s="666"/>
      <c r="D6" s="677"/>
      <c r="E6" s="656" t="s">
        <v>77</v>
      </c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657"/>
      <c r="AM6" s="657"/>
      <c r="AN6" s="657"/>
      <c r="AO6" s="657"/>
      <c r="AP6" s="657"/>
      <c r="AQ6" s="657"/>
      <c r="AR6" s="657"/>
      <c r="AS6" s="657"/>
      <c r="AT6" s="657"/>
      <c r="AU6" s="657"/>
      <c r="AV6" s="657"/>
      <c r="AW6" s="657"/>
      <c r="AX6" s="657"/>
      <c r="AY6" s="657"/>
      <c r="AZ6" s="657"/>
      <c r="BA6" s="657"/>
      <c r="BB6" s="657"/>
      <c r="BC6" s="657"/>
      <c r="BD6" s="657"/>
      <c r="BE6" s="657"/>
      <c r="BF6" s="657"/>
      <c r="BG6" s="658"/>
      <c r="BH6" s="654"/>
    </row>
    <row r="7" spans="1:60" ht="13.5" thickBot="1">
      <c r="A7" s="661"/>
      <c r="B7" s="664"/>
      <c r="C7" s="667"/>
      <c r="D7" s="678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30"/>
      <c r="W7" s="31">
        <v>18</v>
      </c>
      <c r="X7" s="31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30"/>
      <c r="AX7" s="31">
        <v>44</v>
      </c>
      <c r="AY7" s="31">
        <v>45</v>
      </c>
      <c r="AZ7" s="31">
        <v>46</v>
      </c>
      <c r="BA7" s="31">
        <v>47</v>
      </c>
      <c r="BB7" s="31">
        <v>48</v>
      </c>
      <c r="BC7" s="31">
        <v>49</v>
      </c>
      <c r="BD7" s="31">
        <v>50</v>
      </c>
      <c r="BE7" s="31">
        <v>51</v>
      </c>
      <c r="BF7" s="31">
        <v>52</v>
      </c>
      <c r="BG7" s="32">
        <v>53</v>
      </c>
      <c r="BH7" s="655"/>
    </row>
    <row r="8" spans="1:60" ht="15" customHeight="1">
      <c r="A8" s="646" t="s">
        <v>89</v>
      </c>
      <c r="B8" s="256" t="s">
        <v>90</v>
      </c>
      <c r="C8" s="257" t="s">
        <v>42</v>
      </c>
      <c r="D8" s="33" t="s">
        <v>79</v>
      </c>
      <c r="E8" s="37">
        <f>SUM(E9,E11,E13,E15,E17,E19,E21,E25,E27,E29,E31,E33,E35,E37,E44)</f>
        <v>36</v>
      </c>
      <c r="F8" s="37">
        <f>SUM(F9,F11,F13,F15,F17,F19,F21,F25,F27,F29,F31,F33,F35,F37,F44,)</f>
        <v>36</v>
      </c>
      <c r="G8" s="37">
        <f t="shared" ref="G8:T8" si="0">SUM(G9,G11,G13,G15,G17,G19,G21,G25,G27,G29,G31,G33,G35,G37,G44)</f>
        <v>36</v>
      </c>
      <c r="H8" s="37">
        <f t="shared" si="0"/>
        <v>36</v>
      </c>
      <c r="I8" s="37">
        <f t="shared" si="0"/>
        <v>36</v>
      </c>
      <c r="J8" s="37">
        <f t="shared" si="0"/>
        <v>36</v>
      </c>
      <c r="K8" s="37">
        <f t="shared" si="0"/>
        <v>36</v>
      </c>
      <c r="L8" s="37">
        <f t="shared" si="0"/>
        <v>36</v>
      </c>
      <c r="M8" s="37">
        <f t="shared" si="0"/>
        <v>36</v>
      </c>
      <c r="N8" s="37">
        <f t="shared" si="0"/>
        <v>36</v>
      </c>
      <c r="O8" s="37">
        <f t="shared" si="0"/>
        <v>36</v>
      </c>
      <c r="P8" s="37">
        <f t="shared" si="0"/>
        <v>36</v>
      </c>
      <c r="Q8" s="37">
        <f t="shared" si="0"/>
        <v>36</v>
      </c>
      <c r="R8" s="37">
        <f t="shared" si="0"/>
        <v>36</v>
      </c>
      <c r="S8" s="37">
        <f t="shared" si="0"/>
        <v>36</v>
      </c>
      <c r="T8" s="37">
        <f t="shared" si="0"/>
        <v>36</v>
      </c>
      <c r="U8" s="34">
        <f>SUM(U9,U11,U13,U15,U17,U19,U21,U25,U27,U29,U31,U33)</f>
        <v>0</v>
      </c>
      <c r="V8" s="35">
        <f>SUM(E8:U8)</f>
        <v>576</v>
      </c>
      <c r="W8" s="36">
        <f>SUM(W9,W11,W13,W15,W17,W19,W21,W25,W27,W29,W31,W33)</f>
        <v>0</v>
      </c>
      <c r="X8" s="36">
        <f>SUM(X9,X11,X13,X15,X17,X19,X21,X25,X27,X29,X31,X33)</f>
        <v>0</v>
      </c>
      <c r="Y8" s="37">
        <f t="shared" ref="Y8:AU8" si="1">SUM(Y9,Y11,Y13,Y15,Y17,Y19,Y21,Y25,Y27,Y29,Y31,Y33,Y35,Y37,Y39,Y41,Y44,)</f>
        <v>36</v>
      </c>
      <c r="Z8" s="37">
        <f t="shared" si="1"/>
        <v>34</v>
      </c>
      <c r="AA8" s="37">
        <f t="shared" si="1"/>
        <v>34</v>
      </c>
      <c r="AB8" s="37">
        <f t="shared" si="1"/>
        <v>34</v>
      </c>
      <c r="AC8" s="37">
        <f t="shared" si="1"/>
        <v>34</v>
      </c>
      <c r="AD8" s="37">
        <f t="shared" si="1"/>
        <v>34</v>
      </c>
      <c r="AE8" s="37">
        <f t="shared" si="1"/>
        <v>34</v>
      </c>
      <c r="AF8" s="37">
        <f t="shared" si="1"/>
        <v>34</v>
      </c>
      <c r="AG8" s="37">
        <f t="shared" si="1"/>
        <v>34</v>
      </c>
      <c r="AH8" s="37">
        <f t="shared" si="1"/>
        <v>34</v>
      </c>
      <c r="AI8" s="37">
        <f t="shared" si="1"/>
        <v>34</v>
      </c>
      <c r="AJ8" s="37">
        <f t="shared" si="1"/>
        <v>34</v>
      </c>
      <c r="AK8" s="37">
        <f t="shared" si="1"/>
        <v>34</v>
      </c>
      <c r="AL8" s="37">
        <f t="shared" si="1"/>
        <v>34</v>
      </c>
      <c r="AM8" s="37">
        <f t="shared" si="1"/>
        <v>32</v>
      </c>
      <c r="AN8" s="37">
        <f t="shared" si="1"/>
        <v>34</v>
      </c>
      <c r="AO8" s="37">
        <f t="shared" si="1"/>
        <v>32</v>
      </c>
      <c r="AP8" s="37">
        <f t="shared" si="1"/>
        <v>32</v>
      </c>
      <c r="AQ8" s="37">
        <f t="shared" si="1"/>
        <v>34</v>
      </c>
      <c r="AR8" s="37">
        <f t="shared" si="1"/>
        <v>34</v>
      </c>
      <c r="AS8" s="37">
        <f t="shared" si="1"/>
        <v>34</v>
      </c>
      <c r="AT8" s="37">
        <f t="shared" si="1"/>
        <v>35</v>
      </c>
      <c r="AU8" s="37">
        <f t="shared" si="1"/>
        <v>33</v>
      </c>
      <c r="AV8" s="38">
        <f>SUM(AV9,AV11,AV13,AV15,AV17,AV19,AV21,AV25,AV27,AV29,AV31,AV33)</f>
        <v>0</v>
      </c>
      <c r="AW8" s="245">
        <f>SUM(Y8:AV8)</f>
        <v>778</v>
      </c>
      <c r="AX8" s="36">
        <f t="shared" ref="AX8:BG8" si="2">SUM(AX9,AX11,AX13,AX15,AX17,AX19,AX21,AX25,AX27,AX29,AX31,AX33)</f>
        <v>0</v>
      </c>
      <c r="AY8" s="36">
        <f t="shared" si="2"/>
        <v>0</v>
      </c>
      <c r="AZ8" s="36">
        <f t="shared" si="2"/>
        <v>0</v>
      </c>
      <c r="BA8" s="36">
        <f t="shared" si="2"/>
        <v>0</v>
      </c>
      <c r="BB8" s="36">
        <f t="shared" si="2"/>
        <v>0</v>
      </c>
      <c r="BC8" s="36">
        <f t="shared" si="2"/>
        <v>0</v>
      </c>
      <c r="BD8" s="36">
        <f t="shared" si="2"/>
        <v>0</v>
      </c>
      <c r="BE8" s="36">
        <f t="shared" si="2"/>
        <v>0</v>
      </c>
      <c r="BF8" s="36">
        <f t="shared" si="2"/>
        <v>0</v>
      </c>
      <c r="BG8" s="36">
        <f t="shared" si="2"/>
        <v>0</v>
      </c>
      <c r="BH8" s="358">
        <f>SUM(BH9,BH11,BH13,BH15,BH17,BH19,BH21,BH25,BH27,BH29,BH31,BH33,BH35,BH37,BH39,BH41,BH44)</f>
        <v>1354</v>
      </c>
    </row>
    <row r="9" spans="1:60" ht="14.25" customHeight="1">
      <c r="A9" s="647"/>
      <c r="B9" s="649" t="s">
        <v>181</v>
      </c>
      <c r="C9" s="636" t="s">
        <v>43</v>
      </c>
      <c r="D9" s="12" t="s">
        <v>79</v>
      </c>
      <c r="E9" s="39">
        <v>2</v>
      </c>
      <c r="F9" s="40">
        <v>2</v>
      </c>
      <c r="G9" s="40">
        <v>2</v>
      </c>
      <c r="H9" s="40">
        <v>2</v>
      </c>
      <c r="I9" s="40">
        <v>2</v>
      </c>
      <c r="J9" s="40">
        <v>2</v>
      </c>
      <c r="K9" s="40">
        <v>2</v>
      </c>
      <c r="L9" s="40">
        <v>2</v>
      </c>
      <c r="M9" s="40">
        <v>2</v>
      </c>
      <c r="N9" s="40">
        <v>2</v>
      </c>
      <c r="O9" s="40">
        <v>2</v>
      </c>
      <c r="P9" s="40">
        <v>2</v>
      </c>
      <c r="Q9" s="40">
        <v>2</v>
      </c>
      <c r="R9" s="40">
        <v>2</v>
      </c>
      <c r="S9" s="40">
        <v>2</v>
      </c>
      <c r="T9" s="40">
        <v>2</v>
      </c>
      <c r="U9" s="41" t="s">
        <v>164</v>
      </c>
      <c r="V9" s="42">
        <f t="shared" ref="V9:V43" si="3">SUM(E9:T9)</f>
        <v>32</v>
      </c>
      <c r="W9" s="43"/>
      <c r="X9" s="43"/>
      <c r="Y9" s="40">
        <v>2</v>
      </c>
      <c r="Z9" s="40">
        <v>2</v>
      </c>
      <c r="AA9" s="40">
        <v>2</v>
      </c>
      <c r="AB9" s="40">
        <v>2</v>
      </c>
      <c r="AC9" s="40">
        <v>2</v>
      </c>
      <c r="AD9" s="40">
        <v>2</v>
      </c>
      <c r="AE9" s="40">
        <v>2</v>
      </c>
      <c r="AF9" s="40">
        <v>2</v>
      </c>
      <c r="AG9" s="40">
        <v>2</v>
      </c>
      <c r="AH9" s="40">
        <v>2</v>
      </c>
      <c r="AI9" s="40">
        <v>2</v>
      </c>
      <c r="AJ9" s="40">
        <v>2</v>
      </c>
      <c r="AK9" s="40">
        <v>2</v>
      </c>
      <c r="AL9" s="40">
        <v>2</v>
      </c>
      <c r="AM9" s="40">
        <v>2</v>
      </c>
      <c r="AN9" s="40">
        <v>2</v>
      </c>
      <c r="AO9" s="40">
        <v>2</v>
      </c>
      <c r="AP9" s="40">
        <v>2</v>
      </c>
      <c r="AQ9" s="40">
        <v>2</v>
      </c>
      <c r="AR9" s="40">
        <v>2</v>
      </c>
      <c r="AS9" s="40">
        <v>2</v>
      </c>
      <c r="AT9" s="40">
        <v>2</v>
      </c>
      <c r="AU9" s="40">
        <v>2</v>
      </c>
      <c r="AV9" s="41" t="s">
        <v>44</v>
      </c>
      <c r="AW9" s="42">
        <f t="shared" ref="AW9:AW46" si="4">SUM(Y9:AU9)</f>
        <v>46</v>
      </c>
      <c r="AX9" s="43"/>
      <c r="AY9" s="43"/>
      <c r="AZ9" s="43"/>
      <c r="BA9" s="43"/>
      <c r="BB9" s="43"/>
      <c r="BC9" s="43"/>
      <c r="BD9" s="43"/>
      <c r="BE9" s="43"/>
      <c r="BF9" s="43"/>
      <c r="BG9" s="44"/>
      <c r="BH9" s="359">
        <f t="shared" ref="BH9:BH46" si="5">SUM(E9:T9,Y9:AU9)</f>
        <v>78</v>
      </c>
    </row>
    <row r="10" spans="1:60" ht="12.75" customHeight="1">
      <c r="A10" s="647"/>
      <c r="B10" s="650"/>
      <c r="C10" s="637"/>
      <c r="D10" s="324" t="s">
        <v>80</v>
      </c>
      <c r="E10" s="341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33"/>
      <c r="V10" s="343">
        <f t="shared" si="3"/>
        <v>0</v>
      </c>
      <c r="W10" s="332"/>
      <c r="X10" s="33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>
        <v>1</v>
      </c>
      <c r="AV10" s="333"/>
      <c r="AW10" s="343">
        <f t="shared" si="4"/>
        <v>1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4"/>
      <c r="BH10" s="359">
        <f t="shared" si="5"/>
        <v>1</v>
      </c>
    </row>
    <row r="11" spans="1:60" ht="13.5" customHeight="1">
      <c r="A11" s="647"/>
      <c r="B11" s="649" t="s">
        <v>152</v>
      </c>
      <c r="C11" s="636" t="s">
        <v>45</v>
      </c>
      <c r="D11" s="12" t="s">
        <v>79</v>
      </c>
      <c r="E11" s="39">
        <v>4</v>
      </c>
      <c r="F11" s="40">
        <v>4</v>
      </c>
      <c r="G11" s="40">
        <v>4</v>
      </c>
      <c r="H11" s="40">
        <v>4</v>
      </c>
      <c r="I11" s="40">
        <v>4</v>
      </c>
      <c r="J11" s="40">
        <v>4</v>
      </c>
      <c r="K11" s="40">
        <v>4</v>
      </c>
      <c r="L11" s="40">
        <v>4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0">
        <v>1</v>
      </c>
      <c r="U11" s="41" t="s">
        <v>47</v>
      </c>
      <c r="V11" s="42">
        <f t="shared" si="3"/>
        <v>61</v>
      </c>
      <c r="W11" s="43"/>
      <c r="X11" s="43"/>
      <c r="Y11" s="40">
        <v>4</v>
      </c>
      <c r="Z11" s="40">
        <v>2</v>
      </c>
      <c r="AA11" s="40">
        <v>2</v>
      </c>
      <c r="AB11" s="40">
        <v>2</v>
      </c>
      <c r="AC11" s="40">
        <v>2</v>
      </c>
      <c r="AD11" s="40">
        <v>2</v>
      </c>
      <c r="AE11" s="40">
        <v>4</v>
      </c>
      <c r="AF11" s="40">
        <v>2</v>
      </c>
      <c r="AG11" s="40">
        <v>2</v>
      </c>
      <c r="AH11" s="40">
        <v>2</v>
      </c>
      <c r="AI11" s="40">
        <v>4</v>
      </c>
      <c r="AJ11" s="40">
        <v>2</v>
      </c>
      <c r="AK11" s="40">
        <v>2</v>
      </c>
      <c r="AL11" s="40">
        <v>2</v>
      </c>
      <c r="AM11" s="40">
        <v>4</v>
      </c>
      <c r="AN11" s="40">
        <v>2</v>
      </c>
      <c r="AO11" s="40">
        <v>2</v>
      </c>
      <c r="AP11" s="40">
        <v>2</v>
      </c>
      <c r="AQ11" s="40">
        <v>4</v>
      </c>
      <c r="AR11" s="40">
        <v>2</v>
      </c>
      <c r="AS11" s="40">
        <v>2</v>
      </c>
      <c r="AT11" s="40">
        <v>2</v>
      </c>
      <c r="AU11" s="40">
        <v>2</v>
      </c>
      <c r="AV11" s="41" t="s">
        <v>44</v>
      </c>
      <c r="AW11" s="42">
        <f t="shared" si="4"/>
        <v>56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4"/>
      <c r="BH11" s="359">
        <f t="shared" si="5"/>
        <v>117</v>
      </c>
    </row>
    <row r="12" spans="1:60" ht="12.75" customHeight="1">
      <c r="A12" s="647"/>
      <c r="B12" s="650"/>
      <c r="C12" s="637"/>
      <c r="D12" s="324" t="s">
        <v>80</v>
      </c>
      <c r="E12" s="341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33"/>
      <c r="V12" s="343">
        <f t="shared" si="3"/>
        <v>0</v>
      </c>
      <c r="W12" s="332"/>
      <c r="X12" s="33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>
        <v>1</v>
      </c>
      <c r="AU12" s="342"/>
      <c r="AV12" s="333"/>
      <c r="AW12" s="343">
        <f t="shared" si="4"/>
        <v>1</v>
      </c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359">
        <f t="shared" si="5"/>
        <v>1</v>
      </c>
    </row>
    <row r="13" spans="1:60" ht="13.5" customHeight="1">
      <c r="A13" s="647"/>
      <c r="B13" s="649" t="s">
        <v>182</v>
      </c>
      <c r="C13" s="636" t="s">
        <v>5</v>
      </c>
      <c r="D13" s="12" t="s">
        <v>79</v>
      </c>
      <c r="E13" s="39">
        <v>4</v>
      </c>
      <c r="F13" s="40">
        <v>2</v>
      </c>
      <c r="G13" s="40">
        <v>4</v>
      </c>
      <c r="H13" s="40">
        <v>2</v>
      </c>
      <c r="I13" s="40">
        <v>4</v>
      </c>
      <c r="J13" s="40">
        <v>2</v>
      </c>
      <c r="K13" s="40">
        <v>4</v>
      </c>
      <c r="L13" s="40">
        <v>2</v>
      </c>
      <c r="M13" s="40">
        <v>4</v>
      </c>
      <c r="N13" s="40">
        <v>2</v>
      </c>
      <c r="O13" s="40">
        <v>4</v>
      </c>
      <c r="P13" s="40">
        <v>2</v>
      </c>
      <c r="Q13" s="40">
        <v>4</v>
      </c>
      <c r="R13" s="40">
        <v>2</v>
      </c>
      <c r="S13" s="40">
        <v>4</v>
      </c>
      <c r="T13" s="40">
        <v>1</v>
      </c>
      <c r="U13" s="41" t="s">
        <v>48</v>
      </c>
      <c r="V13" s="42">
        <f t="shared" si="3"/>
        <v>47</v>
      </c>
      <c r="W13" s="43"/>
      <c r="X13" s="43"/>
      <c r="Y13" s="40">
        <v>2</v>
      </c>
      <c r="Z13" s="40">
        <v>4</v>
      </c>
      <c r="AA13" s="40">
        <v>2</v>
      </c>
      <c r="AB13" s="40">
        <v>4</v>
      </c>
      <c r="AC13" s="40">
        <v>2</v>
      </c>
      <c r="AD13" s="40">
        <v>4</v>
      </c>
      <c r="AE13" s="40">
        <v>2</v>
      </c>
      <c r="AF13" s="40">
        <v>4</v>
      </c>
      <c r="AG13" s="40">
        <v>2</v>
      </c>
      <c r="AH13" s="40">
        <v>4</v>
      </c>
      <c r="AI13" s="40">
        <v>2</v>
      </c>
      <c r="AJ13" s="40">
        <v>4</v>
      </c>
      <c r="AK13" s="40">
        <v>2</v>
      </c>
      <c r="AL13" s="40">
        <v>4</v>
      </c>
      <c r="AM13" s="40">
        <v>2</v>
      </c>
      <c r="AN13" s="40">
        <v>4</v>
      </c>
      <c r="AO13" s="40">
        <v>2</v>
      </c>
      <c r="AP13" s="40">
        <v>4</v>
      </c>
      <c r="AQ13" s="40">
        <v>2</v>
      </c>
      <c r="AR13" s="40">
        <v>4</v>
      </c>
      <c r="AS13" s="40">
        <v>2</v>
      </c>
      <c r="AT13" s="40">
        <v>4</v>
      </c>
      <c r="AU13" s="40">
        <v>4</v>
      </c>
      <c r="AV13" s="41" t="s">
        <v>47</v>
      </c>
      <c r="AW13" s="42">
        <f t="shared" si="4"/>
        <v>70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4"/>
      <c r="BH13" s="359">
        <f t="shared" si="5"/>
        <v>117</v>
      </c>
    </row>
    <row r="14" spans="1:60" ht="12" customHeight="1">
      <c r="A14" s="647"/>
      <c r="B14" s="650"/>
      <c r="C14" s="637"/>
      <c r="D14" s="324" t="s">
        <v>80</v>
      </c>
      <c r="E14" s="341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33"/>
      <c r="V14" s="343">
        <f t="shared" si="3"/>
        <v>0</v>
      </c>
      <c r="W14" s="332"/>
      <c r="X14" s="33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>
        <v>1</v>
      </c>
      <c r="AR14" s="342"/>
      <c r="AS14" s="342"/>
      <c r="AT14" s="342"/>
      <c r="AU14" s="342"/>
      <c r="AV14" s="333"/>
      <c r="AW14" s="343">
        <f t="shared" si="4"/>
        <v>1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4"/>
      <c r="BH14" s="359">
        <f t="shared" si="5"/>
        <v>1</v>
      </c>
    </row>
    <row r="15" spans="1:60" ht="12" customHeight="1">
      <c r="A15" s="647"/>
      <c r="B15" s="649" t="s">
        <v>187</v>
      </c>
      <c r="C15" s="636" t="s">
        <v>12</v>
      </c>
      <c r="D15" s="12" t="s">
        <v>79</v>
      </c>
      <c r="E15" s="39">
        <v>8</v>
      </c>
      <c r="F15" s="40">
        <v>8</v>
      </c>
      <c r="G15" s="40">
        <v>6</v>
      </c>
      <c r="H15" s="40">
        <v>8</v>
      </c>
      <c r="I15" s="40">
        <v>8</v>
      </c>
      <c r="J15" s="40">
        <v>6</v>
      </c>
      <c r="K15" s="40">
        <v>8</v>
      </c>
      <c r="L15" s="40">
        <v>8</v>
      </c>
      <c r="M15" s="40">
        <v>6</v>
      </c>
      <c r="N15" s="40">
        <v>8</v>
      </c>
      <c r="O15" s="40">
        <v>8</v>
      </c>
      <c r="P15" s="40">
        <v>6</v>
      </c>
      <c r="Q15" s="40">
        <v>8</v>
      </c>
      <c r="R15" s="40">
        <v>8</v>
      </c>
      <c r="S15" s="40">
        <v>6</v>
      </c>
      <c r="T15" s="40">
        <v>9</v>
      </c>
      <c r="U15" s="41" t="s">
        <v>44</v>
      </c>
      <c r="V15" s="42">
        <f t="shared" si="3"/>
        <v>119</v>
      </c>
      <c r="W15" s="43"/>
      <c r="X15" s="43"/>
      <c r="Y15" s="40">
        <v>4</v>
      </c>
      <c r="Z15" s="40">
        <v>6</v>
      </c>
      <c r="AA15" s="40">
        <v>4</v>
      </c>
      <c r="AB15" s="40">
        <v>6</v>
      </c>
      <c r="AC15" s="40">
        <v>4</v>
      </c>
      <c r="AD15" s="40">
        <v>6</v>
      </c>
      <c r="AE15" s="40">
        <v>4</v>
      </c>
      <c r="AF15" s="40">
        <v>6</v>
      </c>
      <c r="AG15" s="40">
        <v>4</v>
      </c>
      <c r="AH15" s="40">
        <v>6</v>
      </c>
      <c r="AI15" s="40">
        <v>4</v>
      </c>
      <c r="AJ15" s="40">
        <v>6</v>
      </c>
      <c r="AK15" s="40">
        <v>4</v>
      </c>
      <c r="AL15" s="40">
        <v>6</v>
      </c>
      <c r="AM15" s="40">
        <v>4</v>
      </c>
      <c r="AN15" s="40">
        <v>6</v>
      </c>
      <c r="AO15" s="40">
        <v>4</v>
      </c>
      <c r="AP15" s="40">
        <v>6</v>
      </c>
      <c r="AQ15" s="40">
        <v>4</v>
      </c>
      <c r="AR15" s="40">
        <v>6</v>
      </c>
      <c r="AS15" s="40">
        <v>4</v>
      </c>
      <c r="AT15" s="40">
        <v>6</v>
      </c>
      <c r="AU15" s="40">
        <v>5</v>
      </c>
      <c r="AV15" s="41" t="s">
        <v>44</v>
      </c>
      <c r="AW15" s="42">
        <f t="shared" si="4"/>
        <v>115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4"/>
      <c r="BH15" s="359">
        <f t="shared" si="5"/>
        <v>234</v>
      </c>
    </row>
    <row r="16" spans="1:60" ht="11.25" customHeight="1">
      <c r="A16" s="647"/>
      <c r="B16" s="650"/>
      <c r="C16" s="637"/>
      <c r="D16" s="324" t="s">
        <v>80</v>
      </c>
      <c r="E16" s="341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33"/>
      <c r="V16" s="343">
        <f t="shared" si="3"/>
        <v>0</v>
      </c>
      <c r="W16" s="332"/>
      <c r="X16" s="33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>
        <v>1</v>
      </c>
      <c r="AQ16" s="342">
        <v>1</v>
      </c>
      <c r="AR16" s="342"/>
      <c r="AS16" s="342"/>
      <c r="AT16" s="342"/>
      <c r="AU16" s="342"/>
      <c r="AV16" s="333"/>
      <c r="AW16" s="343">
        <f t="shared" si="4"/>
        <v>2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4"/>
      <c r="BH16" s="359">
        <f t="shared" si="5"/>
        <v>2</v>
      </c>
    </row>
    <row r="17" spans="1:60" ht="13.5" customHeight="1">
      <c r="A17" s="647"/>
      <c r="B17" s="644" t="s">
        <v>156</v>
      </c>
      <c r="C17" s="636" t="s">
        <v>3</v>
      </c>
      <c r="D17" s="12" t="s">
        <v>79</v>
      </c>
      <c r="E17" s="39">
        <v>2</v>
      </c>
      <c r="F17" s="40">
        <v>2</v>
      </c>
      <c r="G17" s="40">
        <v>2</v>
      </c>
      <c r="H17" s="40">
        <v>2</v>
      </c>
      <c r="I17" s="40">
        <v>2</v>
      </c>
      <c r="J17" s="40">
        <v>4</v>
      </c>
      <c r="K17" s="40">
        <v>2</v>
      </c>
      <c r="L17" s="40">
        <v>2</v>
      </c>
      <c r="M17" s="40">
        <v>2</v>
      </c>
      <c r="N17" s="40">
        <v>4</v>
      </c>
      <c r="O17" s="40">
        <v>2</v>
      </c>
      <c r="P17" s="40">
        <v>4</v>
      </c>
      <c r="Q17" s="40">
        <v>2</v>
      </c>
      <c r="R17" s="40">
        <v>4</v>
      </c>
      <c r="S17" s="40">
        <v>4</v>
      </c>
      <c r="T17" s="40">
        <v>3</v>
      </c>
      <c r="U17" s="41" t="s">
        <v>48</v>
      </c>
      <c r="V17" s="42">
        <f t="shared" si="3"/>
        <v>43</v>
      </c>
      <c r="W17" s="43"/>
      <c r="X17" s="43"/>
      <c r="Y17" s="40">
        <v>4</v>
      </c>
      <c r="Z17" s="40">
        <v>4</v>
      </c>
      <c r="AA17" s="40">
        <v>4</v>
      </c>
      <c r="AB17" s="40">
        <v>2</v>
      </c>
      <c r="AC17" s="40">
        <v>4</v>
      </c>
      <c r="AD17" s="40">
        <v>2</v>
      </c>
      <c r="AE17" s="40">
        <v>4</v>
      </c>
      <c r="AF17" s="40">
        <v>2</v>
      </c>
      <c r="AG17" s="40">
        <v>4</v>
      </c>
      <c r="AH17" s="40">
        <v>2</v>
      </c>
      <c r="AI17" s="40">
        <v>4</v>
      </c>
      <c r="AJ17" s="40">
        <v>2</v>
      </c>
      <c r="AK17" s="40">
        <v>4</v>
      </c>
      <c r="AL17" s="40">
        <v>2</v>
      </c>
      <c r="AM17" s="40">
        <v>4</v>
      </c>
      <c r="AN17" s="40">
        <v>2</v>
      </c>
      <c r="AO17" s="40">
        <v>4</v>
      </c>
      <c r="AP17" s="40">
        <v>2</v>
      </c>
      <c r="AQ17" s="40">
        <v>4</v>
      </c>
      <c r="AR17" s="40">
        <v>4</v>
      </c>
      <c r="AS17" s="40">
        <v>4</v>
      </c>
      <c r="AT17" s="40">
        <v>2</v>
      </c>
      <c r="AU17" s="40">
        <v>4</v>
      </c>
      <c r="AV17" s="41" t="s">
        <v>47</v>
      </c>
      <c r="AW17" s="42">
        <f t="shared" si="4"/>
        <v>74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4"/>
      <c r="BH17" s="359">
        <f t="shared" si="5"/>
        <v>117</v>
      </c>
    </row>
    <row r="18" spans="1:60" ht="13.5" customHeight="1">
      <c r="A18" s="647"/>
      <c r="B18" s="645"/>
      <c r="C18" s="637"/>
      <c r="D18" s="324" t="s">
        <v>80</v>
      </c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33"/>
      <c r="V18" s="343">
        <f t="shared" si="3"/>
        <v>0</v>
      </c>
      <c r="W18" s="332"/>
      <c r="X18" s="33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>
        <v>1</v>
      </c>
      <c r="AQ18" s="342"/>
      <c r="AR18" s="342"/>
      <c r="AS18" s="342"/>
      <c r="AT18" s="342"/>
      <c r="AU18" s="342"/>
      <c r="AV18" s="333"/>
      <c r="AW18" s="343">
        <f t="shared" si="4"/>
        <v>1</v>
      </c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H18" s="359">
        <f t="shared" si="5"/>
        <v>1</v>
      </c>
    </row>
    <row r="19" spans="1:60" ht="12.75" customHeight="1">
      <c r="A19" s="647"/>
      <c r="B19" s="644" t="s">
        <v>153</v>
      </c>
      <c r="C19" s="636" t="s">
        <v>7</v>
      </c>
      <c r="D19" s="12" t="s">
        <v>79</v>
      </c>
      <c r="E19" s="39">
        <v>4</v>
      </c>
      <c r="F19" s="39">
        <v>2</v>
      </c>
      <c r="G19" s="39">
        <v>4</v>
      </c>
      <c r="H19" s="39">
        <v>2</v>
      </c>
      <c r="I19" s="39">
        <v>4</v>
      </c>
      <c r="J19" s="39">
        <v>2</v>
      </c>
      <c r="K19" s="39">
        <v>4</v>
      </c>
      <c r="L19" s="39">
        <v>2</v>
      </c>
      <c r="M19" s="39">
        <v>4</v>
      </c>
      <c r="N19" s="39">
        <v>2</v>
      </c>
      <c r="O19" s="39">
        <v>2</v>
      </c>
      <c r="P19" s="39">
        <v>4</v>
      </c>
      <c r="Q19" s="39">
        <v>4</v>
      </c>
      <c r="R19" s="39">
        <v>2</v>
      </c>
      <c r="S19" s="39">
        <v>4</v>
      </c>
      <c r="T19" s="39">
        <v>2</v>
      </c>
      <c r="U19" s="41" t="s">
        <v>64</v>
      </c>
      <c r="V19" s="42">
        <f t="shared" si="3"/>
        <v>48</v>
      </c>
      <c r="W19" s="43"/>
      <c r="X19" s="43"/>
      <c r="Y19" s="40">
        <v>4</v>
      </c>
      <c r="Z19" s="40">
        <v>2</v>
      </c>
      <c r="AA19" s="40">
        <v>4</v>
      </c>
      <c r="AB19" s="40">
        <v>2</v>
      </c>
      <c r="AC19" s="40">
        <v>4</v>
      </c>
      <c r="AD19" s="40">
        <v>2</v>
      </c>
      <c r="AE19" s="40">
        <v>4</v>
      </c>
      <c r="AF19" s="40">
        <v>2</v>
      </c>
      <c r="AG19" s="40">
        <v>4</v>
      </c>
      <c r="AH19" s="40">
        <v>2</v>
      </c>
      <c r="AI19" s="40">
        <v>4</v>
      </c>
      <c r="AJ19" s="40">
        <v>2</v>
      </c>
      <c r="AK19" s="40">
        <v>4</v>
      </c>
      <c r="AL19" s="40">
        <v>2</v>
      </c>
      <c r="AM19" s="40">
        <v>4</v>
      </c>
      <c r="AN19" s="40">
        <v>2</v>
      </c>
      <c r="AO19" s="40">
        <v>4</v>
      </c>
      <c r="AP19" s="40">
        <v>2</v>
      </c>
      <c r="AQ19" s="40">
        <v>4</v>
      </c>
      <c r="AR19" s="40">
        <v>2</v>
      </c>
      <c r="AS19" s="40">
        <v>4</v>
      </c>
      <c r="AT19" s="40">
        <v>2</v>
      </c>
      <c r="AU19" s="40">
        <v>3</v>
      </c>
      <c r="AV19" s="41" t="s">
        <v>47</v>
      </c>
      <c r="AW19" s="42">
        <f t="shared" si="4"/>
        <v>69</v>
      </c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H19" s="359">
        <f t="shared" si="5"/>
        <v>117</v>
      </c>
    </row>
    <row r="20" spans="1:60" ht="12" customHeight="1">
      <c r="A20" s="647"/>
      <c r="B20" s="645"/>
      <c r="C20" s="637"/>
      <c r="D20" s="324" t="s">
        <v>80</v>
      </c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33"/>
      <c r="V20" s="343">
        <f t="shared" si="3"/>
        <v>0</v>
      </c>
      <c r="W20" s="332"/>
      <c r="X20" s="33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>
        <v>1</v>
      </c>
      <c r="AP20" s="342"/>
      <c r="AQ20" s="342"/>
      <c r="AR20" s="342"/>
      <c r="AS20" s="342"/>
      <c r="AT20" s="342"/>
      <c r="AU20" s="342"/>
      <c r="AV20" s="333"/>
      <c r="AW20" s="343">
        <f t="shared" si="4"/>
        <v>1</v>
      </c>
      <c r="AX20" s="43"/>
      <c r="AY20" s="43"/>
      <c r="AZ20" s="43"/>
      <c r="BA20" s="43"/>
      <c r="BB20" s="43"/>
      <c r="BC20" s="43"/>
      <c r="BD20" s="43"/>
      <c r="BE20" s="43"/>
      <c r="BF20" s="43"/>
      <c r="BG20" s="44"/>
      <c r="BH20" s="359">
        <f t="shared" si="5"/>
        <v>1</v>
      </c>
    </row>
    <row r="21" spans="1:60" ht="13.5" customHeight="1">
      <c r="A21" s="647"/>
      <c r="B21" s="644" t="s">
        <v>154</v>
      </c>
      <c r="C21" s="636" t="s">
        <v>113</v>
      </c>
      <c r="D21" s="12" t="s">
        <v>79</v>
      </c>
      <c r="E21" s="39">
        <v>2</v>
      </c>
      <c r="F21" s="39">
        <v>2</v>
      </c>
      <c r="G21" s="39">
        <v>2</v>
      </c>
      <c r="H21" s="39">
        <v>2</v>
      </c>
      <c r="I21" s="39">
        <v>2</v>
      </c>
      <c r="J21" s="39">
        <v>2</v>
      </c>
      <c r="K21" s="39">
        <v>2</v>
      </c>
      <c r="L21" s="39">
        <v>2</v>
      </c>
      <c r="M21" s="39">
        <v>2</v>
      </c>
      <c r="N21" s="39">
        <v>2</v>
      </c>
      <c r="O21" s="39">
        <v>2</v>
      </c>
      <c r="P21" s="39">
        <v>2</v>
      </c>
      <c r="Q21" s="39">
        <v>4</v>
      </c>
      <c r="R21" s="39">
        <v>2</v>
      </c>
      <c r="S21" s="39">
        <v>2</v>
      </c>
      <c r="T21" s="39">
        <v>2</v>
      </c>
      <c r="U21" s="41" t="s">
        <v>44</v>
      </c>
      <c r="V21" s="42">
        <f t="shared" si="3"/>
        <v>34</v>
      </c>
      <c r="W21" s="43"/>
      <c r="X21" s="43"/>
      <c r="Y21" s="40">
        <v>2</v>
      </c>
      <c r="Z21" s="40">
        <v>2</v>
      </c>
      <c r="AA21" s="40">
        <v>0</v>
      </c>
      <c r="AB21" s="40">
        <v>2</v>
      </c>
      <c r="AC21" s="40">
        <v>2</v>
      </c>
      <c r="AD21" s="40">
        <v>0</v>
      </c>
      <c r="AE21" s="40">
        <v>2</v>
      </c>
      <c r="AF21" s="40">
        <v>2</v>
      </c>
      <c r="AG21" s="40">
        <v>0</v>
      </c>
      <c r="AH21" s="40">
        <v>2</v>
      </c>
      <c r="AI21" s="40">
        <v>2</v>
      </c>
      <c r="AJ21" s="40">
        <v>2</v>
      </c>
      <c r="AK21" s="40">
        <v>2</v>
      </c>
      <c r="AL21" s="40">
        <v>2</v>
      </c>
      <c r="AM21" s="40">
        <v>0</v>
      </c>
      <c r="AN21" s="40">
        <v>2</v>
      </c>
      <c r="AO21" s="40">
        <v>2</v>
      </c>
      <c r="AP21" s="40">
        <v>0</v>
      </c>
      <c r="AQ21" s="40">
        <v>2</v>
      </c>
      <c r="AR21" s="40">
        <v>2</v>
      </c>
      <c r="AS21" s="40">
        <v>2</v>
      </c>
      <c r="AT21" s="40">
        <v>2</v>
      </c>
      <c r="AU21" s="40">
        <v>2</v>
      </c>
      <c r="AV21" s="41" t="s">
        <v>47</v>
      </c>
      <c r="AW21" s="42">
        <f t="shared" si="4"/>
        <v>36</v>
      </c>
      <c r="AX21" s="43"/>
      <c r="AY21" s="43"/>
      <c r="AZ21" s="43"/>
      <c r="BA21" s="43"/>
      <c r="BB21" s="43"/>
      <c r="BC21" s="43"/>
      <c r="BD21" s="43"/>
      <c r="BE21" s="43"/>
      <c r="BF21" s="43"/>
      <c r="BG21" s="44"/>
      <c r="BH21" s="359">
        <f t="shared" si="5"/>
        <v>70</v>
      </c>
    </row>
    <row r="22" spans="1:60" ht="12.75" customHeight="1">
      <c r="A22" s="647"/>
      <c r="B22" s="645"/>
      <c r="C22" s="637"/>
      <c r="D22" s="324" t="s">
        <v>80</v>
      </c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33"/>
      <c r="V22" s="343">
        <f t="shared" si="3"/>
        <v>0</v>
      </c>
      <c r="W22" s="332"/>
      <c r="X22" s="33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>
        <v>1</v>
      </c>
      <c r="AO22" s="342"/>
      <c r="AP22" s="342"/>
      <c r="AQ22" s="342"/>
      <c r="AR22" s="342"/>
      <c r="AS22" s="342"/>
      <c r="AT22" s="342"/>
      <c r="AU22" s="342"/>
      <c r="AV22" s="333"/>
      <c r="AW22" s="343">
        <f t="shared" si="4"/>
        <v>1</v>
      </c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H22" s="359">
        <f t="shared" si="5"/>
        <v>1</v>
      </c>
    </row>
    <row r="23" spans="1:60" ht="12.75" customHeight="1">
      <c r="A23" s="647"/>
      <c r="B23" s="644" t="s">
        <v>184</v>
      </c>
      <c r="C23" s="636" t="s">
        <v>128</v>
      </c>
      <c r="D23" s="12" t="s">
        <v>79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1"/>
      <c r="V23" s="42">
        <f t="shared" si="3"/>
        <v>0</v>
      </c>
      <c r="W23" s="43"/>
      <c r="X23" s="43"/>
      <c r="Y23" s="40">
        <v>0</v>
      </c>
      <c r="Z23" s="40">
        <v>2</v>
      </c>
      <c r="AA23" s="40">
        <v>2</v>
      </c>
      <c r="AB23" s="40">
        <v>2</v>
      </c>
      <c r="AC23" s="40">
        <v>2</v>
      </c>
      <c r="AD23" s="40">
        <v>2</v>
      </c>
      <c r="AE23" s="40">
        <v>2</v>
      </c>
      <c r="AF23" s="40">
        <v>2</v>
      </c>
      <c r="AG23" s="40">
        <v>2</v>
      </c>
      <c r="AH23" s="40">
        <v>2</v>
      </c>
      <c r="AI23" s="40">
        <v>2</v>
      </c>
      <c r="AJ23" s="40">
        <v>2</v>
      </c>
      <c r="AK23" s="40">
        <v>0</v>
      </c>
      <c r="AL23" s="40">
        <v>2</v>
      </c>
      <c r="AM23" s="40">
        <v>2</v>
      </c>
      <c r="AN23" s="40">
        <v>0</v>
      </c>
      <c r="AO23" s="40">
        <v>2</v>
      </c>
      <c r="AP23" s="40">
        <v>2</v>
      </c>
      <c r="AQ23" s="40">
        <v>0</v>
      </c>
      <c r="AR23" s="40">
        <v>2</v>
      </c>
      <c r="AS23" s="40">
        <v>2</v>
      </c>
      <c r="AT23" s="40">
        <v>0</v>
      </c>
      <c r="AU23" s="40">
        <v>2</v>
      </c>
      <c r="AV23" s="41" t="s">
        <v>47</v>
      </c>
      <c r="AW23" s="42">
        <f t="shared" si="4"/>
        <v>36</v>
      </c>
      <c r="AX23" s="43"/>
      <c r="AY23" s="43"/>
      <c r="AZ23" s="43"/>
      <c r="BA23" s="43"/>
      <c r="BB23" s="43"/>
      <c r="BC23" s="43"/>
      <c r="BD23" s="43"/>
      <c r="BE23" s="43"/>
      <c r="BF23" s="43"/>
      <c r="BG23" s="44"/>
      <c r="BH23" s="359">
        <f t="shared" si="5"/>
        <v>36</v>
      </c>
    </row>
    <row r="24" spans="1:60" ht="12.75" customHeight="1">
      <c r="A24" s="647"/>
      <c r="B24" s="645"/>
      <c r="C24" s="637"/>
      <c r="D24" s="324" t="s">
        <v>80</v>
      </c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33"/>
      <c r="V24" s="343">
        <f t="shared" si="3"/>
        <v>0</v>
      </c>
      <c r="W24" s="332"/>
      <c r="X24" s="33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33"/>
      <c r="AW24" s="343">
        <f t="shared" si="4"/>
        <v>0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4"/>
      <c r="BH24" s="359">
        <f t="shared" si="5"/>
        <v>0</v>
      </c>
    </row>
    <row r="25" spans="1:60" ht="13.5" customHeight="1">
      <c r="A25" s="647"/>
      <c r="B25" s="644" t="s">
        <v>188</v>
      </c>
      <c r="C25" s="636" t="s">
        <v>157</v>
      </c>
      <c r="D25" s="12" t="s">
        <v>79</v>
      </c>
      <c r="E25" s="39">
        <v>2</v>
      </c>
      <c r="F25" s="40">
        <v>2</v>
      </c>
      <c r="G25" s="40">
        <v>2</v>
      </c>
      <c r="H25" s="40">
        <v>2</v>
      </c>
      <c r="I25" s="40">
        <v>2</v>
      </c>
      <c r="J25" s="40">
        <v>2</v>
      </c>
      <c r="K25" s="40">
        <v>2</v>
      </c>
      <c r="L25" s="40">
        <v>2</v>
      </c>
      <c r="M25" s="40">
        <v>2</v>
      </c>
      <c r="N25" s="40">
        <v>2</v>
      </c>
      <c r="O25" s="40">
        <v>2</v>
      </c>
      <c r="P25" s="40">
        <v>2</v>
      </c>
      <c r="Q25" s="40">
        <v>2</v>
      </c>
      <c r="R25" s="40">
        <v>2</v>
      </c>
      <c r="S25" s="40">
        <v>2</v>
      </c>
      <c r="T25" s="40">
        <v>3</v>
      </c>
      <c r="U25" s="41" t="s">
        <v>164</v>
      </c>
      <c r="V25" s="42">
        <f t="shared" si="3"/>
        <v>33</v>
      </c>
      <c r="W25" s="43"/>
      <c r="X25" s="43"/>
      <c r="Y25" s="40">
        <v>4</v>
      </c>
      <c r="Z25" s="40">
        <v>2</v>
      </c>
      <c r="AA25" s="40">
        <v>4</v>
      </c>
      <c r="AB25" s="40">
        <v>2</v>
      </c>
      <c r="AC25" s="40">
        <v>4</v>
      </c>
      <c r="AD25" s="40">
        <v>2</v>
      </c>
      <c r="AE25" s="40">
        <v>4</v>
      </c>
      <c r="AF25" s="40">
        <v>2</v>
      </c>
      <c r="AG25" s="40">
        <v>4</v>
      </c>
      <c r="AH25" s="40">
        <v>2</v>
      </c>
      <c r="AI25" s="40">
        <v>4</v>
      </c>
      <c r="AJ25" s="40">
        <v>2</v>
      </c>
      <c r="AK25" s="40">
        <v>2</v>
      </c>
      <c r="AL25" s="40">
        <v>4</v>
      </c>
      <c r="AM25" s="40">
        <v>2</v>
      </c>
      <c r="AN25" s="40">
        <v>4</v>
      </c>
      <c r="AO25" s="40">
        <v>2</v>
      </c>
      <c r="AP25" s="40">
        <v>2</v>
      </c>
      <c r="AQ25" s="40">
        <v>4</v>
      </c>
      <c r="AR25" s="40">
        <v>2</v>
      </c>
      <c r="AS25" s="40">
        <v>4</v>
      </c>
      <c r="AT25" s="40">
        <v>2</v>
      </c>
      <c r="AU25" s="40">
        <v>3</v>
      </c>
      <c r="AV25" s="41" t="s">
        <v>47</v>
      </c>
      <c r="AW25" s="42">
        <f t="shared" si="4"/>
        <v>67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4"/>
      <c r="BH25" s="359">
        <f t="shared" si="5"/>
        <v>100</v>
      </c>
    </row>
    <row r="26" spans="1:60" ht="13.5" customHeight="1">
      <c r="A26" s="647"/>
      <c r="B26" s="645"/>
      <c r="C26" s="637"/>
      <c r="D26" s="324" t="s">
        <v>80</v>
      </c>
      <c r="E26" s="341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33"/>
      <c r="V26" s="343">
        <f t="shared" si="3"/>
        <v>0</v>
      </c>
      <c r="W26" s="332"/>
      <c r="X26" s="33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>
        <v>1</v>
      </c>
      <c r="AN26" s="342"/>
      <c r="AO26" s="342"/>
      <c r="AP26" s="342"/>
      <c r="AQ26" s="342"/>
      <c r="AR26" s="342"/>
      <c r="AS26" s="342"/>
      <c r="AT26" s="342"/>
      <c r="AU26" s="342"/>
      <c r="AV26" s="333"/>
      <c r="AW26" s="343">
        <f t="shared" si="4"/>
        <v>1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4"/>
      <c r="BH26" s="359">
        <f t="shared" si="5"/>
        <v>1</v>
      </c>
    </row>
    <row r="27" spans="1:60" ht="11.25" customHeight="1">
      <c r="A27" s="647"/>
      <c r="B27" s="644" t="s">
        <v>155</v>
      </c>
      <c r="C27" s="636" t="s">
        <v>158</v>
      </c>
      <c r="D27" s="12" t="s">
        <v>79</v>
      </c>
      <c r="E27" s="39">
        <v>4</v>
      </c>
      <c r="F27" s="40">
        <v>2</v>
      </c>
      <c r="G27" s="40">
        <v>4</v>
      </c>
      <c r="H27" s="40">
        <v>2</v>
      </c>
      <c r="I27" s="40">
        <v>4</v>
      </c>
      <c r="J27" s="40">
        <v>2</v>
      </c>
      <c r="K27" s="40">
        <v>2</v>
      </c>
      <c r="L27" s="40">
        <v>4</v>
      </c>
      <c r="M27" s="40">
        <v>2</v>
      </c>
      <c r="N27" s="40">
        <v>2</v>
      </c>
      <c r="O27" s="40">
        <v>2</v>
      </c>
      <c r="P27" s="40">
        <v>2</v>
      </c>
      <c r="Q27" s="40">
        <v>2</v>
      </c>
      <c r="R27" s="40">
        <v>2</v>
      </c>
      <c r="S27" s="40">
        <v>2</v>
      </c>
      <c r="T27" s="40">
        <v>3</v>
      </c>
      <c r="U27" s="41" t="s">
        <v>164</v>
      </c>
      <c r="V27" s="42">
        <f t="shared" si="3"/>
        <v>41</v>
      </c>
      <c r="W27" s="43"/>
      <c r="X27" s="43"/>
      <c r="Y27" s="40">
        <v>4</v>
      </c>
      <c r="Z27" s="40">
        <v>2</v>
      </c>
      <c r="AA27" s="40">
        <v>4</v>
      </c>
      <c r="AB27" s="40">
        <v>2</v>
      </c>
      <c r="AC27" s="40">
        <v>4</v>
      </c>
      <c r="AD27" s="40">
        <v>4</v>
      </c>
      <c r="AE27" s="40">
        <v>2</v>
      </c>
      <c r="AF27" s="40">
        <v>4</v>
      </c>
      <c r="AG27" s="40">
        <v>4</v>
      </c>
      <c r="AH27" s="40">
        <v>4</v>
      </c>
      <c r="AI27" s="40">
        <v>4</v>
      </c>
      <c r="AJ27" s="40">
        <v>4</v>
      </c>
      <c r="AK27" s="40">
        <v>4</v>
      </c>
      <c r="AL27" s="40">
        <v>4</v>
      </c>
      <c r="AM27" s="40">
        <v>4</v>
      </c>
      <c r="AN27" s="40">
        <v>2</v>
      </c>
      <c r="AO27" s="40">
        <v>4</v>
      </c>
      <c r="AP27" s="40">
        <v>2</v>
      </c>
      <c r="AQ27" s="40">
        <v>4</v>
      </c>
      <c r="AR27" s="40">
        <v>2</v>
      </c>
      <c r="AS27" s="40">
        <v>4</v>
      </c>
      <c r="AT27" s="40">
        <v>4</v>
      </c>
      <c r="AU27" s="40">
        <v>4</v>
      </c>
      <c r="AV27" s="41" t="s">
        <v>44</v>
      </c>
      <c r="AW27" s="42">
        <f t="shared" si="4"/>
        <v>80</v>
      </c>
      <c r="AX27" s="43"/>
      <c r="AY27" s="43"/>
      <c r="AZ27" s="43"/>
      <c r="BA27" s="43"/>
      <c r="BB27" s="43"/>
      <c r="BC27" s="43"/>
      <c r="BD27" s="43"/>
      <c r="BE27" s="43"/>
      <c r="BF27" s="43"/>
      <c r="BG27" s="44"/>
      <c r="BH27" s="359">
        <f t="shared" si="5"/>
        <v>121</v>
      </c>
    </row>
    <row r="28" spans="1:60" ht="11.25" customHeight="1">
      <c r="A28" s="647"/>
      <c r="B28" s="645"/>
      <c r="C28" s="637"/>
      <c r="D28" s="324" t="s">
        <v>80</v>
      </c>
      <c r="E28" s="341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33"/>
      <c r="V28" s="343">
        <f t="shared" si="3"/>
        <v>0</v>
      </c>
      <c r="W28" s="332"/>
      <c r="X28" s="33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>
        <v>1</v>
      </c>
      <c r="AP28" s="342"/>
      <c r="AQ28" s="342"/>
      <c r="AR28" s="342"/>
      <c r="AS28" s="342"/>
      <c r="AT28" s="342"/>
      <c r="AU28" s="342"/>
      <c r="AV28" s="333"/>
      <c r="AW28" s="343">
        <f t="shared" si="4"/>
        <v>1</v>
      </c>
      <c r="AX28" s="43"/>
      <c r="AY28" s="43"/>
      <c r="AZ28" s="43"/>
      <c r="BA28" s="43"/>
      <c r="BB28" s="43"/>
      <c r="BC28" s="43"/>
      <c r="BD28" s="43"/>
      <c r="BE28" s="43"/>
      <c r="BF28" s="43"/>
      <c r="BG28" s="44"/>
      <c r="BH28" s="359">
        <f t="shared" si="5"/>
        <v>1</v>
      </c>
    </row>
    <row r="29" spans="1:60" ht="12.75" customHeight="1">
      <c r="A29" s="647"/>
      <c r="B29" s="644" t="s">
        <v>185</v>
      </c>
      <c r="C29" s="636" t="s">
        <v>160</v>
      </c>
      <c r="D29" s="12" t="s">
        <v>79</v>
      </c>
      <c r="E29" s="39">
        <v>2</v>
      </c>
      <c r="F29" s="40">
        <v>4</v>
      </c>
      <c r="G29" s="40">
        <v>2</v>
      </c>
      <c r="H29" s="40">
        <v>2</v>
      </c>
      <c r="I29" s="40">
        <v>2</v>
      </c>
      <c r="J29" s="40">
        <v>4</v>
      </c>
      <c r="K29" s="40">
        <v>2</v>
      </c>
      <c r="L29" s="40">
        <v>2</v>
      </c>
      <c r="M29" s="40">
        <v>2</v>
      </c>
      <c r="N29" s="40">
        <v>4</v>
      </c>
      <c r="O29" s="40">
        <v>2</v>
      </c>
      <c r="P29" s="40">
        <v>2</v>
      </c>
      <c r="Q29" s="40">
        <v>2</v>
      </c>
      <c r="R29" s="40">
        <v>2</v>
      </c>
      <c r="S29" s="40">
        <v>2</v>
      </c>
      <c r="T29" s="40">
        <v>2</v>
      </c>
      <c r="U29" s="41" t="s">
        <v>164</v>
      </c>
      <c r="V29" s="42">
        <f t="shared" si="3"/>
        <v>38</v>
      </c>
      <c r="W29" s="43"/>
      <c r="X29" s="43"/>
      <c r="Y29" s="40">
        <v>2</v>
      </c>
      <c r="Z29" s="40">
        <v>2</v>
      </c>
      <c r="AA29" s="40">
        <v>2</v>
      </c>
      <c r="AB29" s="40">
        <v>2</v>
      </c>
      <c r="AC29" s="40">
        <v>2</v>
      </c>
      <c r="AD29" s="40">
        <v>2</v>
      </c>
      <c r="AE29" s="40">
        <v>2</v>
      </c>
      <c r="AF29" s="40">
        <v>2</v>
      </c>
      <c r="AG29" s="40">
        <v>2</v>
      </c>
      <c r="AH29" s="40">
        <v>2</v>
      </c>
      <c r="AI29" s="40">
        <v>2</v>
      </c>
      <c r="AJ29" s="40">
        <v>2</v>
      </c>
      <c r="AK29" s="40">
        <v>2</v>
      </c>
      <c r="AL29" s="40">
        <v>0</v>
      </c>
      <c r="AM29" s="40">
        <v>2</v>
      </c>
      <c r="AN29" s="40">
        <v>0</v>
      </c>
      <c r="AO29" s="40">
        <v>2</v>
      </c>
      <c r="AP29" s="40">
        <v>2</v>
      </c>
      <c r="AQ29" s="40">
        <v>2</v>
      </c>
      <c r="AR29" s="40">
        <v>2</v>
      </c>
      <c r="AS29" s="40">
        <v>2</v>
      </c>
      <c r="AT29" s="40">
        <v>2</v>
      </c>
      <c r="AU29" s="40">
        <v>0</v>
      </c>
      <c r="AV29" s="41" t="s">
        <v>47</v>
      </c>
      <c r="AW29" s="42">
        <f t="shared" si="4"/>
        <v>40</v>
      </c>
      <c r="AX29" s="43"/>
      <c r="AY29" s="43"/>
      <c r="AZ29" s="43"/>
      <c r="BA29" s="43"/>
      <c r="BB29" s="43"/>
      <c r="BC29" s="43"/>
      <c r="BD29" s="43"/>
      <c r="BE29" s="43"/>
      <c r="BF29" s="43"/>
      <c r="BG29" s="44"/>
      <c r="BH29" s="359">
        <f t="shared" si="5"/>
        <v>78</v>
      </c>
    </row>
    <row r="30" spans="1:60" ht="12.75" customHeight="1">
      <c r="A30" s="647"/>
      <c r="B30" s="645"/>
      <c r="C30" s="637"/>
      <c r="D30" s="324" t="s">
        <v>80</v>
      </c>
      <c r="E30" s="341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33"/>
      <c r="V30" s="343">
        <f t="shared" si="3"/>
        <v>0</v>
      </c>
      <c r="W30" s="332"/>
      <c r="X30" s="33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>
        <v>1</v>
      </c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33"/>
      <c r="AW30" s="343">
        <f t="shared" si="4"/>
        <v>1</v>
      </c>
      <c r="AX30" s="43"/>
      <c r="AY30" s="43"/>
      <c r="AZ30" s="43"/>
      <c r="BA30" s="43"/>
      <c r="BB30" s="43"/>
      <c r="BC30" s="43"/>
      <c r="BD30" s="43"/>
      <c r="BE30" s="43"/>
      <c r="BF30" s="43"/>
      <c r="BG30" s="44"/>
      <c r="BH30" s="359">
        <f t="shared" si="5"/>
        <v>1</v>
      </c>
    </row>
    <row r="31" spans="1:60" ht="12" customHeight="1">
      <c r="A31" s="647"/>
      <c r="B31" s="648" t="s">
        <v>159</v>
      </c>
      <c r="C31" s="636" t="s">
        <v>162</v>
      </c>
      <c r="D31" s="12" t="s">
        <v>79</v>
      </c>
      <c r="E31" s="39">
        <v>0</v>
      </c>
      <c r="F31" s="40">
        <v>2</v>
      </c>
      <c r="G31" s="40">
        <v>2</v>
      </c>
      <c r="H31" s="40">
        <v>2</v>
      </c>
      <c r="I31" s="40">
        <v>0</v>
      </c>
      <c r="J31" s="40">
        <v>2</v>
      </c>
      <c r="K31" s="40">
        <v>2</v>
      </c>
      <c r="L31" s="40">
        <v>2</v>
      </c>
      <c r="M31" s="40">
        <v>2</v>
      </c>
      <c r="N31" s="40">
        <v>2</v>
      </c>
      <c r="O31" s="40">
        <v>2</v>
      </c>
      <c r="P31" s="40">
        <v>2</v>
      </c>
      <c r="Q31" s="40">
        <v>0</v>
      </c>
      <c r="R31" s="40">
        <v>2</v>
      </c>
      <c r="S31" s="40">
        <v>2</v>
      </c>
      <c r="T31" s="40">
        <v>2</v>
      </c>
      <c r="U31" s="41" t="s">
        <v>164</v>
      </c>
      <c r="V31" s="42">
        <f t="shared" si="3"/>
        <v>26</v>
      </c>
      <c r="W31" s="43"/>
      <c r="X31" s="43"/>
      <c r="Y31" s="40">
        <v>2</v>
      </c>
      <c r="Z31" s="40">
        <v>2</v>
      </c>
      <c r="AA31" s="40">
        <v>2</v>
      </c>
      <c r="AB31" s="40">
        <v>2</v>
      </c>
      <c r="AC31" s="40">
        <v>2</v>
      </c>
      <c r="AD31" s="40">
        <v>2</v>
      </c>
      <c r="AE31" s="40">
        <v>2</v>
      </c>
      <c r="AF31" s="40">
        <v>2</v>
      </c>
      <c r="AG31" s="40">
        <v>2</v>
      </c>
      <c r="AH31" s="40">
        <v>2</v>
      </c>
      <c r="AI31" s="40">
        <v>0</v>
      </c>
      <c r="AJ31" s="40">
        <v>2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0</v>
      </c>
      <c r="AR31" s="40">
        <v>2</v>
      </c>
      <c r="AS31" s="40">
        <v>2</v>
      </c>
      <c r="AT31" s="40">
        <v>2</v>
      </c>
      <c r="AU31" s="40">
        <v>2</v>
      </c>
      <c r="AV31" s="41" t="s">
        <v>164</v>
      </c>
      <c r="AW31" s="42">
        <f t="shared" si="4"/>
        <v>42</v>
      </c>
      <c r="AX31" s="43"/>
      <c r="AY31" s="43"/>
      <c r="AZ31" s="43"/>
      <c r="BA31" s="43"/>
      <c r="BB31" s="43"/>
      <c r="BC31" s="43"/>
      <c r="BD31" s="43"/>
      <c r="BE31" s="43"/>
      <c r="BF31" s="43"/>
      <c r="BG31" s="44"/>
      <c r="BH31" s="359">
        <f t="shared" si="5"/>
        <v>68</v>
      </c>
    </row>
    <row r="32" spans="1:60" ht="12" customHeight="1">
      <c r="A32" s="647"/>
      <c r="B32" s="648"/>
      <c r="C32" s="637"/>
      <c r="D32" s="324" t="s">
        <v>80</v>
      </c>
      <c r="E32" s="341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33"/>
      <c r="V32" s="343">
        <f t="shared" si="3"/>
        <v>0</v>
      </c>
      <c r="W32" s="332"/>
      <c r="X32" s="33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>
        <v>1</v>
      </c>
      <c r="AO32" s="342"/>
      <c r="AP32" s="342"/>
      <c r="AQ32" s="342"/>
      <c r="AR32" s="342"/>
      <c r="AS32" s="342"/>
      <c r="AT32" s="342"/>
      <c r="AU32" s="342"/>
      <c r="AV32" s="333"/>
      <c r="AW32" s="343">
        <f t="shared" si="4"/>
        <v>1</v>
      </c>
      <c r="AX32" s="43"/>
      <c r="AY32" s="43"/>
      <c r="AZ32" s="43"/>
      <c r="BA32" s="43"/>
      <c r="BB32" s="43"/>
      <c r="BC32" s="43"/>
      <c r="BD32" s="43"/>
      <c r="BE32" s="43"/>
      <c r="BF32" s="43"/>
      <c r="BG32" s="44"/>
      <c r="BH32" s="359">
        <f t="shared" si="5"/>
        <v>1</v>
      </c>
    </row>
    <row r="33" spans="1:60" ht="12" customHeight="1">
      <c r="A33" s="647"/>
      <c r="B33" s="648" t="s">
        <v>161</v>
      </c>
      <c r="C33" s="636" t="s">
        <v>163</v>
      </c>
      <c r="D33" s="12" t="s">
        <v>79</v>
      </c>
      <c r="E33" s="39">
        <v>2</v>
      </c>
      <c r="F33" s="40">
        <v>2</v>
      </c>
      <c r="G33" s="40">
        <v>2</v>
      </c>
      <c r="H33" s="40">
        <v>4</v>
      </c>
      <c r="I33" s="40">
        <v>2</v>
      </c>
      <c r="J33" s="40">
        <v>2</v>
      </c>
      <c r="K33" s="40">
        <v>2</v>
      </c>
      <c r="L33" s="40">
        <v>2</v>
      </c>
      <c r="M33" s="40">
        <v>2</v>
      </c>
      <c r="N33" s="40">
        <v>2</v>
      </c>
      <c r="O33" s="40">
        <v>2</v>
      </c>
      <c r="P33" s="40">
        <v>2</v>
      </c>
      <c r="Q33" s="40">
        <v>2</v>
      </c>
      <c r="R33" s="40">
        <v>2</v>
      </c>
      <c r="S33" s="40">
        <v>2</v>
      </c>
      <c r="T33" s="40">
        <v>4</v>
      </c>
      <c r="U33" s="41" t="s">
        <v>47</v>
      </c>
      <c r="V33" s="42">
        <f t="shared" si="3"/>
        <v>36</v>
      </c>
      <c r="W33" s="43"/>
      <c r="X33" s="43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1" t="s">
        <v>164</v>
      </c>
      <c r="AW33" s="42">
        <f t="shared" si="4"/>
        <v>0</v>
      </c>
      <c r="AX33" s="43"/>
      <c r="AY33" s="43"/>
      <c r="AZ33" s="43"/>
      <c r="BA33" s="43"/>
      <c r="BB33" s="43"/>
      <c r="BC33" s="43"/>
      <c r="BD33" s="43"/>
      <c r="BE33" s="43"/>
      <c r="BF33" s="43"/>
      <c r="BG33" s="44"/>
      <c r="BH33" s="359">
        <f t="shared" si="5"/>
        <v>36</v>
      </c>
    </row>
    <row r="34" spans="1:60" ht="12" customHeight="1">
      <c r="A34" s="647"/>
      <c r="B34" s="648"/>
      <c r="C34" s="637"/>
      <c r="D34" s="324" t="s">
        <v>80</v>
      </c>
      <c r="E34" s="349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1"/>
      <c r="V34" s="343">
        <f t="shared" si="3"/>
        <v>0</v>
      </c>
      <c r="W34" s="352"/>
      <c r="X34" s="35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>
        <v>1</v>
      </c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33"/>
      <c r="AW34" s="343">
        <f t="shared" si="4"/>
        <v>1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4"/>
      <c r="BH34" s="359">
        <f t="shared" si="5"/>
        <v>1</v>
      </c>
    </row>
    <row r="35" spans="1:60" ht="11.25" customHeight="1">
      <c r="A35" s="647"/>
      <c r="B35" s="644" t="s">
        <v>186</v>
      </c>
      <c r="C35" s="636" t="s">
        <v>129</v>
      </c>
      <c r="D35" s="12" t="s">
        <v>79</v>
      </c>
      <c r="E35" s="241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3"/>
      <c r="V35" s="42">
        <f t="shared" si="3"/>
        <v>0</v>
      </c>
      <c r="W35" s="51"/>
      <c r="X35" s="51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1"/>
      <c r="AW35" s="42">
        <f t="shared" si="4"/>
        <v>0</v>
      </c>
      <c r="AX35" s="53"/>
      <c r="AY35" s="53"/>
      <c r="AZ35" s="53"/>
      <c r="BA35" s="53"/>
      <c r="BB35" s="53"/>
      <c r="BC35" s="53"/>
      <c r="BD35" s="53"/>
      <c r="BE35" s="53"/>
      <c r="BF35" s="53"/>
      <c r="BG35" s="54"/>
      <c r="BH35" s="359">
        <f t="shared" si="5"/>
        <v>0</v>
      </c>
    </row>
    <row r="36" spans="1:60" ht="11.25" customHeight="1">
      <c r="A36" s="647"/>
      <c r="B36" s="645"/>
      <c r="C36" s="637"/>
      <c r="D36" s="324" t="s">
        <v>80</v>
      </c>
      <c r="E36" s="353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5"/>
      <c r="V36" s="343">
        <f t="shared" si="3"/>
        <v>0</v>
      </c>
      <c r="W36" s="344"/>
      <c r="X36" s="344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>
        <v>1</v>
      </c>
      <c r="AN36" s="342"/>
      <c r="AO36" s="342"/>
      <c r="AP36" s="342"/>
      <c r="AQ36" s="342"/>
      <c r="AR36" s="342"/>
      <c r="AS36" s="342"/>
      <c r="AT36" s="342"/>
      <c r="AU36" s="342"/>
      <c r="AV36" s="333"/>
      <c r="AW36" s="343">
        <f t="shared" si="4"/>
        <v>1</v>
      </c>
      <c r="AX36" s="53"/>
      <c r="AY36" s="53"/>
      <c r="AZ36" s="53"/>
      <c r="BA36" s="53"/>
      <c r="BB36" s="53"/>
      <c r="BC36" s="53"/>
      <c r="BD36" s="53"/>
      <c r="BE36" s="53"/>
      <c r="BF36" s="53"/>
      <c r="BG36" s="54"/>
      <c r="BH36" s="359">
        <f t="shared" si="5"/>
        <v>1</v>
      </c>
    </row>
    <row r="37" spans="1:60" ht="12" customHeight="1">
      <c r="A37" s="647"/>
      <c r="B37" s="644" t="s">
        <v>189</v>
      </c>
      <c r="C37" s="636" t="s">
        <v>114</v>
      </c>
      <c r="D37" s="12" t="s">
        <v>79</v>
      </c>
      <c r="E37" s="189">
        <v>0</v>
      </c>
      <c r="F37" s="190">
        <v>2</v>
      </c>
      <c r="G37" s="190">
        <v>0</v>
      </c>
      <c r="H37" s="190">
        <v>2</v>
      </c>
      <c r="I37" s="190">
        <v>0</v>
      </c>
      <c r="J37" s="190">
        <v>2</v>
      </c>
      <c r="K37" s="190">
        <v>0</v>
      </c>
      <c r="L37" s="190">
        <v>2</v>
      </c>
      <c r="M37" s="190">
        <v>2</v>
      </c>
      <c r="N37" s="190">
        <v>0</v>
      </c>
      <c r="O37" s="190">
        <v>2</v>
      </c>
      <c r="P37" s="190">
        <v>2</v>
      </c>
      <c r="Q37" s="190">
        <v>0</v>
      </c>
      <c r="R37" s="190">
        <v>2</v>
      </c>
      <c r="S37" s="190">
        <v>0</v>
      </c>
      <c r="T37" s="190">
        <v>2</v>
      </c>
      <c r="U37" s="41" t="s">
        <v>164</v>
      </c>
      <c r="V37" s="42">
        <f t="shared" si="3"/>
        <v>18</v>
      </c>
      <c r="W37" s="43"/>
      <c r="X37" s="43"/>
      <c r="Y37" s="40">
        <v>0</v>
      </c>
      <c r="Z37" s="40">
        <v>2</v>
      </c>
      <c r="AA37" s="40">
        <v>0</v>
      </c>
      <c r="AB37" s="40">
        <v>2</v>
      </c>
      <c r="AC37" s="40">
        <v>0</v>
      </c>
      <c r="AD37" s="40">
        <v>2</v>
      </c>
      <c r="AE37" s="40">
        <v>0</v>
      </c>
      <c r="AF37" s="40">
        <v>2</v>
      </c>
      <c r="AG37" s="40">
        <v>0</v>
      </c>
      <c r="AH37" s="40">
        <v>2</v>
      </c>
      <c r="AI37" s="40">
        <v>0</v>
      </c>
      <c r="AJ37" s="40">
        <v>2</v>
      </c>
      <c r="AK37" s="40">
        <v>0</v>
      </c>
      <c r="AL37" s="40">
        <v>2</v>
      </c>
      <c r="AM37" s="40">
        <v>0</v>
      </c>
      <c r="AN37" s="40">
        <v>2</v>
      </c>
      <c r="AO37" s="40">
        <v>0</v>
      </c>
      <c r="AP37" s="40">
        <v>2</v>
      </c>
      <c r="AQ37" s="40">
        <v>0</v>
      </c>
      <c r="AR37" s="40">
        <v>2</v>
      </c>
      <c r="AS37" s="40">
        <v>0</v>
      </c>
      <c r="AT37" s="40">
        <v>1</v>
      </c>
      <c r="AU37" s="40">
        <v>0</v>
      </c>
      <c r="AV37" s="41" t="s">
        <v>47</v>
      </c>
      <c r="AW37" s="42">
        <f t="shared" si="4"/>
        <v>21</v>
      </c>
      <c r="AX37" s="43"/>
      <c r="AY37" s="43"/>
      <c r="AZ37" s="43"/>
      <c r="BA37" s="43"/>
      <c r="BB37" s="43"/>
      <c r="BC37" s="43"/>
      <c r="BD37" s="43"/>
      <c r="BE37" s="43"/>
      <c r="BF37" s="43"/>
      <c r="BG37" s="44"/>
      <c r="BH37" s="359">
        <f t="shared" si="5"/>
        <v>39</v>
      </c>
    </row>
    <row r="38" spans="1:60" ht="12" customHeight="1">
      <c r="A38" s="647"/>
      <c r="B38" s="645"/>
      <c r="C38" s="637"/>
      <c r="D38" s="324" t="s">
        <v>80</v>
      </c>
      <c r="E38" s="345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33"/>
      <c r="V38" s="343">
        <f t="shared" si="3"/>
        <v>0</v>
      </c>
      <c r="W38" s="332"/>
      <c r="X38" s="332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1"/>
      <c r="AW38" s="343">
        <f t="shared" si="4"/>
        <v>0</v>
      </c>
      <c r="AX38" s="43"/>
      <c r="AY38" s="43"/>
      <c r="AZ38" s="43"/>
      <c r="BA38" s="43"/>
      <c r="BB38" s="43"/>
      <c r="BC38" s="43"/>
      <c r="BD38" s="43"/>
      <c r="BE38" s="43"/>
      <c r="BF38" s="43"/>
      <c r="BG38" s="44"/>
      <c r="BH38" s="359">
        <f t="shared" si="5"/>
        <v>0</v>
      </c>
    </row>
    <row r="39" spans="1:60" ht="12" customHeight="1">
      <c r="A39" s="647"/>
      <c r="B39" s="644" t="s">
        <v>16</v>
      </c>
      <c r="C39" s="636" t="s">
        <v>183</v>
      </c>
      <c r="D39" s="12" t="s">
        <v>79</v>
      </c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44" t="s">
        <v>164</v>
      </c>
      <c r="V39" s="42">
        <f t="shared" si="3"/>
        <v>0</v>
      </c>
      <c r="W39" s="48"/>
      <c r="X39" s="48"/>
      <c r="Y39" s="242">
        <v>2</v>
      </c>
      <c r="Z39" s="242">
        <v>2</v>
      </c>
      <c r="AA39" s="242">
        <v>4</v>
      </c>
      <c r="AB39" s="242">
        <v>4</v>
      </c>
      <c r="AC39" s="242">
        <v>2</v>
      </c>
      <c r="AD39" s="242">
        <v>4</v>
      </c>
      <c r="AE39" s="242">
        <v>2</v>
      </c>
      <c r="AF39" s="242">
        <v>2</v>
      </c>
      <c r="AG39" s="242">
        <v>4</v>
      </c>
      <c r="AH39" s="242">
        <v>2</v>
      </c>
      <c r="AI39" s="242">
        <v>2</v>
      </c>
      <c r="AJ39" s="242">
        <v>2</v>
      </c>
      <c r="AK39" s="242">
        <v>4</v>
      </c>
      <c r="AL39" s="242">
        <v>2</v>
      </c>
      <c r="AM39" s="242">
        <v>2</v>
      </c>
      <c r="AN39" s="242">
        <v>4</v>
      </c>
      <c r="AO39" s="242">
        <v>2</v>
      </c>
      <c r="AP39" s="242">
        <v>4</v>
      </c>
      <c r="AQ39" s="242">
        <v>2</v>
      </c>
      <c r="AR39" s="242">
        <v>2</v>
      </c>
      <c r="AS39" s="242">
        <v>2</v>
      </c>
      <c r="AT39" s="242">
        <v>4</v>
      </c>
      <c r="AU39" s="242">
        <v>2</v>
      </c>
      <c r="AV39" s="52" t="s">
        <v>164</v>
      </c>
      <c r="AW39" s="42">
        <f t="shared" si="4"/>
        <v>62</v>
      </c>
      <c r="AX39" s="43"/>
      <c r="AY39" s="43"/>
      <c r="AZ39" s="43"/>
      <c r="BA39" s="43"/>
      <c r="BB39" s="43"/>
      <c r="BC39" s="43"/>
      <c r="BD39" s="43"/>
      <c r="BE39" s="43"/>
      <c r="BF39" s="43"/>
      <c r="BG39" s="44"/>
      <c r="BH39" s="359">
        <f t="shared" si="5"/>
        <v>62</v>
      </c>
    </row>
    <row r="40" spans="1:60" ht="12" customHeight="1">
      <c r="A40" s="647"/>
      <c r="B40" s="645"/>
      <c r="C40" s="637"/>
      <c r="D40" s="324" t="s">
        <v>80</v>
      </c>
      <c r="E40" s="345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7"/>
      <c r="V40" s="343">
        <f t="shared" si="3"/>
        <v>0</v>
      </c>
      <c r="W40" s="348"/>
      <c r="X40" s="348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1"/>
      <c r="AW40" s="343">
        <f t="shared" si="4"/>
        <v>0</v>
      </c>
      <c r="AX40" s="43"/>
      <c r="AY40" s="43"/>
      <c r="AZ40" s="43"/>
      <c r="BA40" s="43"/>
      <c r="BB40" s="43"/>
      <c r="BC40" s="43"/>
      <c r="BD40" s="43"/>
      <c r="BE40" s="43"/>
      <c r="BF40" s="43"/>
      <c r="BG40" s="44"/>
      <c r="BH40" s="359">
        <f t="shared" si="5"/>
        <v>0</v>
      </c>
    </row>
    <row r="41" spans="1:60" ht="12.75" customHeight="1">
      <c r="A41" s="647"/>
      <c r="B41" s="644" t="s">
        <v>20</v>
      </c>
      <c r="C41" s="636" t="s">
        <v>130</v>
      </c>
      <c r="D41" s="12" t="s">
        <v>79</v>
      </c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244" t="s">
        <v>164</v>
      </c>
      <c r="V41" s="42">
        <f t="shared" si="3"/>
        <v>0</v>
      </c>
      <c r="W41" s="48"/>
      <c r="X41" s="48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52" t="s">
        <v>164</v>
      </c>
      <c r="AW41" s="42">
        <f t="shared" si="4"/>
        <v>0</v>
      </c>
      <c r="AX41" s="43"/>
      <c r="AY41" s="43"/>
      <c r="AZ41" s="43"/>
      <c r="BA41" s="43"/>
      <c r="BB41" s="43"/>
      <c r="BC41" s="43"/>
      <c r="BD41" s="43"/>
      <c r="BE41" s="43"/>
      <c r="BF41" s="43"/>
      <c r="BG41" s="44"/>
      <c r="BH41" s="359">
        <f t="shared" si="5"/>
        <v>0</v>
      </c>
    </row>
    <row r="42" spans="1:60" ht="12.75" customHeight="1">
      <c r="A42" s="647"/>
      <c r="B42" s="645"/>
      <c r="C42" s="637"/>
      <c r="D42" s="324" t="s">
        <v>80</v>
      </c>
      <c r="E42" s="345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7"/>
      <c r="V42" s="343">
        <f t="shared" si="3"/>
        <v>0</v>
      </c>
      <c r="W42" s="348"/>
      <c r="X42" s="348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1"/>
      <c r="AW42" s="343">
        <f t="shared" si="4"/>
        <v>0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4"/>
      <c r="BH42" s="359">
        <f t="shared" si="5"/>
        <v>0</v>
      </c>
    </row>
    <row r="43" spans="1:60" ht="12.75" customHeight="1">
      <c r="A43" s="647"/>
      <c r="B43" s="644" t="s">
        <v>170</v>
      </c>
      <c r="C43" s="636" t="s">
        <v>36</v>
      </c>
      <c r="D43" s="12" t="s">
        <v>79</v>
      </c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41" t="s">
        <v>164</v>
      </c>
      <c r="V43" s="42">
        <f t="shared" si="3"/>
        <v>0</v>
      </c>
      <c r="W43" s="43"/>
      <c r="X43" s="43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 t="s">
        <v>48</v>
      </c>
      <c r="AW43" s="42">
        <f t="shared" si="4"/>
        <v>0</v>
      </c>
      <c r="AX43" s="43"/>
      <c r="AY43" s="43"/>
      <c r="AZ43" s="43"/>
      <c r="BA43" s="43"/>
      <c r="BB43" s="43"/>
      <c r="BC43" s="43"/>
      <c r="BD43" s="43"/>
      <c r="BE43" s="43"/>
      <c r="BF43" s="43"/>
      <c r="BG43" s="44"/>
      <c r="BH43" s="359">
        <f t="shared" si="5"/>
        <v>0</v>
      </c>
    </row>
    <row r="44" spans="1:60" ht="12.75" customHeight="1" thickBot="1">
      <c r="A44" s="647"/>
      <c r="B44" s="645"/>
      <c r="C44" s="637"/>
      <c r="D44" s="324" t="s">
        <v>80</v>
      </c>
      <c r="E44" s="345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33" t="s">
        <v>164</v>
      </c>
      <c r="V44" s="343">
        <f t="shared" ref="V44" si="6">SUM(E44:T44)</f>
        <v>0</v>
      </c>
      <c r="W44" s="332"/>
      <c r="X44" s="332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33" t="s">
        <v>48</v>
      </c>
      <c r="AW44" s="357">
        <f t="shared" si="4"/>
        <v>0</v>
      </c>
      <c r="AX44" s="43"/>
      <c r="AY44" s="43"/>
      <c r="AZ44" s="43"/>
      <c r="BA44" s="43"/>
      <c r="BB44" s="43"/>
      <c r="BC44" s="43"/>
      <c r="BD44" s="43"/>
      <c r="BE44" s="43"/>
      <c r="BF44" s="43"/>
      <c r="BG44" s="44"/>
      <c r="BH44" s="359">
        <f t="shared" si="5"/>
        <v>0</v>
      </c>
    </row>
    <row r="45" spans="1:60" ht="27" hidden="1" customHeight="1">
      <c r="A45" s="55"/>
      <c r="B45" s="672" t="s">
        <v>35</v>
      </c>
      <c r="C45" s="674"/>
      <c r="D45" s="12" t="s">
        <v>79</v>
      </c>
      <c r="E45" s="58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9"/>
      <c r="V45" s="60"/>
      <c r="W45" s="61"/>
      <c r="X45" s="61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41" t="s">
        <v>47</v>
      </c>
      <c r="AW45" s="56">
        <f t="shared" si="4"/>
        <v>0</v>
      </c>
      <c r="AX45" s="43"/>
      <c r="AY45" s="43"/>
      <c r="AZ45" s="43"/>
      <c r="BA45" s="43"/>
      <c r="BB45" s="43"/>
      <c r="BC45" s="43"/>
      <c r="BD45" s="43"/>
      <c r="BE45" s="43"/>
      <c r="BF45" s="43"/>
      <c r="BG45" s="44"/>
      <c r="BH45" s="359">
        <f t="shared" si="5"/>
        <v>0</v>
      </c>
    </row>
    <row r="46" spans="1:60" ht="27" hidden="1" customHeight="1">
      <c r="A46" s="55"/>
      <c r="B46" s="673"/>
      <c r="C46" s="675"/>
      <c r="D46" s="49" t="s">
        <v>80</v>
      </c>
      <c r="E46" s="58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9"/>
      <c r="V46" s="60"/>
      <c r="W46" s="61"/>
      <c r="X46" s="61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1"/>
      <c r="AW46" s="47">
        <f t="shared" si="4"/>
        <v>0</v>
      </c>
      <c r="AX46" s="43"/>
      <c r="AY46" s="43"/>
      <c r="AZ46" s="43"/>
      <c r="BA46" s="43"/>
      <c r="BB46" s="43"/>
      <c r="BC46" s="43"/>
      <c r="BD46" s="43"/>
      <c r="BE46" s="43"/>
      <c r="BF46" s="43"/>
      <c r="BG46" s="44"/>
      <c r="BH46" s="360">
        <f t="shared" si="5"/>
        <v>0</v>
      </c>
    </row>
    <row r="47" spans="1:60" ht="20.100000000000001" hidden="1" customHeight="1">
      <c r="A47" s="55"/>
      <c r="B47" s="672"/>
      <c r="C47" s="674"/>
      <c r="D47" s="12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62"/>
      <c r="V47" s="56"/>
      <c r="W47" s="63"/>
      <c r="X47" s="63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1"/>
      <c r="AW47" s="42"/>
      <c r="AX47" s="43"/>
      <c r="AY47" s="43"/>
      <c r="AZ47" s="43"/>
      <c r="BA47" s="43"/>
      <c r="BB47" s="43"/>
      <c r="BC47" s="43"/>
      <c r="BD47" s="43"/>
      <c r="BE47" s="43"/>
      <c r="BF47" s="43"/>
      <c r="BG47" s="44"/>
      <c r="BH47" s="359"/>
    </row>
    <row r="48" spans="1:60" ht="20.100000000000001" hidden="1" customHeight="1" thickBot="1">
      <c r="A48" s="55"/>
      <c r="B48" s="673"/>
      <c r="C48" s="675"/>
      <c r="D48" s="1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326"/>
      <c r="V48" s="328"/>
      <c r="W48" s="51"/>
      <c r="X48" s="51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1"/>
      <c r="AW48" s="47"/>
      <c r="AX48" s="43"/>
      <c r="AY48" s="43"/>
      <c r="AZ48" s="43"/>
      <c r="BA48" s="43"/>
      <c r="BB48" s="43"/>
      <c r="BC48" s="43"/>
      <c r="BD48" s="43"/>
      <c r="BE48" s="43"/>
      <c r="BF48" s="43"/>
      <c r="BG48" s="44"/>
      <c r="BH48" s="361"/>
    </row>
    <row r="49" spans="1:60" ht="29.25" customHeight="1" thickBot="1">
      <c r="A49" s="55"/>
      <c r="B49" s="638" t="s">
        <v>81</v>
      </c>
      <c r="C49" s="639"/>
      <c r="D49" s="640"/>
      <c r="E49" s="110">
        <f>SUM(E9,E11,E13,E15,E17,E19,E21,E23,E25,E27,E29,E31,E33,E35,E37,E39,E41,E43)</f>
        <v>36</v>
      </c>
      <c r="F49" s="110">
        <f t="shared" ref="F49:T49" si="7">SUM(F9,F11,F13,F15,F17,F19,F21,F23,F25,F27,F29,F31,F33,F35,F37,F39,F41,F43)</f>
        <v>36</v>
      </c>
      <c r="G49" s="110">
        <f t="shared" si="7"/>
        <v>36</v>
      </c>
      <c r="H49" s="110">
        <f t="shared" si="7"/>
        <v>36</v>
      </c>
      <c r="I49" s="110">
        <f t="shared" si="7"/>
        <v>36</v>
      </c>
      <c r="J49" s="110">
        <f t="shared" si="7"/>
        <v>36</v>
      </c>
      <c r="K49" s="110">
        <f t="shared" si="7"/>
        <v>36</v>
      </c>
      <c r="L49" s="110">
        <f t="shared" si="7"/>
        <v>36</v>
      </c>
      <c r="M49" s="110">
        <f t="shared" si="7"/>
        <v>36</v>
      </c>
      <c r="N49" s="110">
        <f t="shared" si="7"/>
        <v>36</v>
      </c>
      <c r="O49" s="110">
        <f t="shared" si="7"/>
        <v>36</v>
      </c>
      <c r="P49" s="110">
        <f t="shared" si="7"/>
        <v>36</v>
      </c>
      <c r="Q49" s="110">
        <f t="shared" si="7"/>
        <v>36</v>
      </c>
      <c r="R49" s="110">
        <f t="shared" si="7"/>
        <v>36</v>
      </c>
      <c r="S49" s="110">
        <f t="shared" si="7"/>
        <v>36</v>
      </c>
      <c r="T49" s="110">
        <f t="shared" si="7"/>
        <v>36</v>
      </c>
      <c r="U49" s="327"/>
      <c r="V49" s="191">
        <f>SUM(V9,V11,V13,V15,V17,V19,V21,V23,V25,V27,V29,V31,V33,V35,V37,V39,V41,V43)</f>
        <v>576</v>
      </c>
      <c r="W49" s="43"/>
      <c r="X49" s="43"/>
      <c r="Y49" s="338">
        <f t="shared" ref="Y49:AW49" si="8">SUM(Y9,Y11,Y13,Y15,Y17,Y19,Y21,Y23,Y25,Y27,Y29,Y31,Y33,Y35,Y37,Y39,Y41,Y43)</f>
        <v>36</v>
      </c>
      <c r="Z49" s="339">
        <f t="shared" si="8"/>
        <v>36</v>
      </c>
      <c r="AA49" s="339">
        <f t="shared" si="8"/>
        <v>36</v>
      </c>
      <c r="AB49" s="339">
        <f t="shared" si="8"/>
        <v>36</v>
      </c>
      <c r="AC49" s="339">
        <f t="shared" si="8"/>
        <v>36</v>
      </c>
      <c r="AD49" s="339">
        <f t="shared" si="8"/>
        <v>36</v>
      </c>
      <c r="AE49" s="339">
        <f t="shared" si="8"/>
        <v>36</v>
      </c>
      <c r="AF49" s="339">
        <f t="shared" si="8"/>
        <v>36</v>
      </c>
      <c r="AG49" s="339">
        <f t="shared" si="8"/>
        <v>36</v>
      </c>
      <c r="AH49" s="339">
        <f t="shared" si="8"/>
        <v>36</v>
      </c>
      <c r="AI49" s="339">
        <f t="shared" si="8"/>
        <v>36</v>
      </c>
      <c r="AJ49" s="339">
        <f t="shared" si="8"/>
        <v>36</v>
      </c>
      <c r="AK49" s="339">
        <f t="shared" si="8"/>
        <v>34</v>
      </c>
      <c r="AL49" s="339">
        <f t="shared" si="8"/>
        <v>36</v>
      </c>
      <c r="AM49" s="339">
        <f t="shared" si="8"/>
        <v>34</v>
      </c>
      <c r="AN49" s="339">
        <f t="shared" si="8"/>
        <v>34</v>
      </c>
      <c r="AO49" s="339">
        <f t="shared" si="8"/>
        <v>34</v>
      </c>
      <c r="AP49" s="339">
        <f t="shared" si="8"/>
        <v>34</v>
      </c>
      <c r="AQ49" s="339">
        <f t="shared" si="8"/>
        <v>34</v>
      </c>
      <c r="AR49" s="339">
        <f t="shared" si="8"/>
        <v>36</v>
      </c>
      <c r="AS49" s="339">
        <f t="shared" si="8"/>
        <v>36</v>
      </c>
      <c r="AT49" s="339">
        <f t="shared" si="8"/>
        <v>35</v>
      </c>
      <c r="AU49" s="339">
        <f t="shared" si="8"/>
        <v>35</v>
      </c>
      <c r="AV49" s="41"/>
      <c r="AW49" s="191">
        <f t="shared" si="8"/>
        <v>814</v>
      </c>
      <c r="AX49" s="63"/>
      <c r="AY49" s="63"/>
      <c r="AZ49" s="63"/>
      <c r="BA49" s="63"/>
      <c r="BB49" s="63"/>
      <c r="BC49" s="63"/>
      <c r="BD49" s="63"/>
      <c r="BE49" s="63"/>
      <c r="BF49" s="63"/>
      <c r="BG49" s="325"/>
      <c r="BH49" s="232">
        <f>SUM(V49,AW49)</f>
        <v>1390</v>
      </c>
    </row>
    <row r="50" spans="1:60" ht="26.25" customHeight="1" thickBot="1">
      <c r="A50" s="55"/>
      <c r="B50" s="641" t="s">
        <v>82</v>
      </c>
      <c r="C50" s="642"/>
      <c r="D50" s="643"/>
      <c r="E50" s="329">
        <f>SUM(E10,E12,E14,E16,E18,E20,E22,E24,E26,E28,E30,E32,E34,E36,E38,E40,E42,E44)</f>
        <v>0</v>
      </c>
      <c r="F50" s="329">
        <f t="shared" ref="F50:T50" si="9">SUM(F10,F12,F14,F16,F18,F20,F22,F24,F26,F28,F30,F32,F34,F36,F38,F40,F42,F44)</f>
        <v>0</v>
      </c>
      <c r="G50" s="329">
        <f t="shared" si="9"/>
        <v>0</v>
      </c>
      <c r="H50" s="329">
        <f t="shared" si="9"/>
        <v>0</v>
      </c>
      <c r="I50" s="329">
        <f t="shared" si="9"/>
        <v>0</v>
      </c>
      <c r="J50" s="329">
        <f t="shared" si="9"/>
        <v>0</v>
      </c>
      <c r="K50" s="329">
        <f t="shared" si="9"/>
        <v>0</v>
      </c>
      <c r="L50" s="329">
        <f t="shared" si="9"/>
        <v>0</v>
      </c>
      <c r="M50" s="329">
        <f t="shared" si="9"/>
        <v>0</v>
      </c>
      <c r="N50" s="329">
        <f t="shared" si="9"/>
        <v>0</v>
      </c>
      <c r="O50" s="329">
        <f t="shared" si="9"/>
        <v>0</v>
      </c>
      <c r="P50" s="329">
        <f t="shared" si="9"/>
        <v>0</v>
      </c>
      <c r="Q50" s="329">
        <f t="shared" si="9"/>
        <v>0</v>
      </c>
      <c r="R50" s="329">
        <f t="shared" si="9"/>
        <v>0</v>
      </c>
      <c r="S50" s="329">
        <f t="shared" si="9"/>
        <v>0</v>
      </c>
      <c r="T50" s="329">
        <f t="shared" si="9"/>
        <v>0</v>
      </c>
      <c r="U50" s="330"/>
      <c r="V50" s="331">
        <f t="shared" ref="V50" si="10">SUM(V10,V12,V14,V16,V18,V20,V22,V24,V26,V28,V30,V32,V34,V36,V38,V40,V42,V44)</f>
        <v>0</v>
      </c>
      <c r="W50" s="332"/>
      <c r="X50" s="332"/>
      <c r="Y50" s="336">
        <f t="shared" ref="Y50:AW50" si="11">SUM(Y10,Y12,Y14,Y16,Y18,Y20,Y22,Y24,Y26,Y28,Y30,Y32,Y34,Y36,Y38,Y40,Y42,Y44)</f>
        <v>0</v>
      </c>
      <c r="Z50" s="337">
        <f t="shared" si="11"/>
        <v>0</v>
      </c>
      <c r="AA50" s="337">
        <f t="shared" si="11"/>
        <v>0</v>
      </c>
      <c r="AB50" s="337">
        <f t="shared" si="11"/>
        <v>0</v>
      </c>
      <c r="AC50" s="337">
        <f t="shared" si="11"/>
        <v>0</v>
      </c>
      <c r="AD50" s="337">
        <f t="shared" si="11"/>
        <v>0</v>
      </c>
      <c r="AE50" s="337">
        <f t="shared" si="11"/>
        <v>0</v>
      </c>
      <c r="AF50" s="337">
        <f t="shared" si="11"/>
        <v>0</v>
      </c>
      <c r="AG50" s="337">
        <f t="shared" si="11"/>
        <v>0</v>
      </c>
      <c r="AH50" s="337">
        <f t="shared" si="11"/>
        <v>0</v>
      </c>
      <c r="AI50" s="337">
        <f t="shared" si="11"/>
        <v>0</v>
      </c>
      <c r="AJ50" s="337">
        <f t="shared" si="11"/>
        <v>0</v>
      </c>
      <c r="AK50" s="337">
        <f t="shared" si="11"/>
        <v>2</v>
      </c>
      <c r="AL50" s="337">
        <f t="shared" si="11"/>
        <v>0</v>
      </c>
      <c r="AM50" s="337">
        <f t="shared" si="11"/>
        <v>2</v>
      </c>
      <c r="AN50" s="337">
        <f t="shared" si="11"/>
        <v>2</v>
      </c>
      <c r="AO50" s="337">
        <f t="shared" si="11"/>
        <v>2</v>
      </c>
      <c r="AP50" s="337">
        <f t="shared" si="11"/>
        <v>2</v>
      </c>
      <c r="AQ50" s="337">
        <f t="shared" si="11"/>
        <v>2</v>
      </c>
      <c r="AR50" s="337">
        <f t="shared" si="11"/>
        <v>0</v>
      </c>
      <c r="AS50" s="337">
        <f t="shared" si="11"/>
        <v>0</v>
      </c>
      <c r="AT50" s="337">
        <f t="shared" si="11"/>
        <v>1</v>
      </c>
      <c r="AU50" s="337">
        <f t="shared" si="11"/>
        <v>1</v>
      </c>
      <c r="AV50" s="333"/>
      <c r="AW50" s="331">
        <f t="shared" si="11"/>
        <v>14</v>
      </c>
      <c r="AX50" s="63"/>
      <c r="AY50" s="63"/>
      <c r="AZ50" s="63"/>
      <c r="BA50" s="63"/>
      <c r="BB50" s="63"/>
      <c r="BC50" s="63"/>
      <c r="BD50" s="63"/>
      <c r="BE50" s="63"/>
      <c r="BF50" s="63"/>
      <c r="BG50" s="325"/>
      <c r="BH50" s="362">
        <f>SUM(V50,AW50)</f>
        <v>14</v>
      </c>
    </row>
    <row r="51" spans="1:60" ht="24.95" customHeight="1">
      <c r="A51" s="255"/>
      <c r="B51" s="669" t="s">
        <v>83</v>
      </c>
      <c r="C51" s="670"/>
      <c r="D51" s="671"/>
      <c r="E51" s="110">
        <f>SUM(E49:E50)</f>
        <v>36</v>
      </c>
      <c r="F51" s="110">
        <f t="shared" ref="F51:T51" si="12">SUM(F49:F50)</f>
        <v>36</v>
      </c>
      <c r="G51" s="110">
        <f t="shared" si="12"/>
        <v>36</v>
      </c>
      <c r="H51" s="110">
        <f t="shared" si="12"/>
        <v>36</v>
      </c>
      <c r="I51" s="110">
        <f t="shared" si="12"/>
        <v>36</v>
      </c>
      <c r="J51" s="110">
        <f t="shared" si="12"/>
        <v>36</v>
      </c>
      <c r="K51" s="110">
        <f t="shared" si="12"/>
        <v>36</v>
      </c>
      <c r="L51" s="110">
        <f t="shared" si="12"/>
        <v>36</v>
      </c>
      <c r="M51" s="110">
        <f t="shared" si="12"/>
        <v>36</v>
      </c>
      <c r="N51" s="110">
        <f t="shared" si="12"/>
        <v>36</v>
      </c>
      <c r="O51" s="110">
        <f t="shared" si="12"/>
        <v>36</v>
      </c>
      <c r="P51" s="110">
        <f t="shared" si="12"/>
        <v>36</v>
      </c>
      <c r="Q51" s="110">
        <f t="shared" si="12"/>
        <v>36</v>
      </c>
      <c r="R51" s="110">
        <f t="shared" si="12"/>
        <v>36</v>
      </c>
      <c r="S51" s="110">
        <f t="shared" si="12"/>
        <v>36</v>
      </c>
      <c r="T51" s="110">
        <f t="shared" si="12"/>
        <v>36</v>
      </c>
      <c r="U51" s="327"/>
      <c r="V51" s="191">
        <f t="shared" ref="V51" si="13">SUM(V49:V50)</f>
        <v>576</v>
      </c>
      <c r="W51" s="43"/>
      <c r="X51" s="43"/>
      <c r="Y51" s="334">
        <f t="shared" ref="Y51" si="14">SUM(Y49:Y50)</f>
        <v>36</v>
      </c>
      <c r="Z51" s="334">
        <f t="shared" ref="Z51" si="15">SUM(Z49:Z50)</f>
        <v>36</v>
      </c>
      <c r="AA51" s="334">
        <f t="shared" ref="AA51" si="16">SUM(AA49:AA50)</f>
        <v>36</v>
      </c>
      <c r="AB51" s="334">
        <f t="shared" ref="AB51" si="17">SUM(AB49:AB50)</f>
        <v>36</v>
      </c>
      <c r="AC51" s="334">
        <f t="shared" ref="AC51" si="18">SUM(AC49:AC50)</f>
        <v>36</v>
      </c>
      <c r="AD51" s="334">
        <f t="shared" ref="AD51" si="19">SUM(AD49:AD50)</f>
        <v>36</v>
      </c>
      <c r="AE51" s="334">
        <f t="shared" ref="AE51" si="20">SUM(AE49:AE50)</f>
        <v>36</v>
      </c>
      <c r="AF51" s="334">
        <f t="shared" ref="AF51" si="21">SUM(AF49:AF50)</f>
        <v>36</v>
      </c>
      <c r="AG51" s="334">
        <f t="shared" ref="AG51" si="22">SUM(AG49:AG50)</f>
        <v>36</v>
      </c>
      <c r="AH51" s="334">
        <f t="shared" ref="AH51" si="23">SUM(AH49:AH50)</f>
        <v>36</v>
      </c>
      <c r="AI51" s="334">
        <f t="shared" ref="AI51" si="24">SUM(AI49:AI50)</f>
        <v>36</v>
      </c>
      <c r="AJ51" s="334">
        <f t="shared" ref="AJ51" si="25">SUM(AJ49:AJ50)</f>
        <v>36</v>
      </c>
      <c r="AK51" s="334">
        <f t="shared" ref="AK51" si="26">SUM(AK49:AK50)</f>
        <v>36</v>
      </c>
      <c r="AL51" s="334">
        <f t="shared" ref="AL51" si="27">SUM(AL49:AL50)</f>
        <v>36</v>
      </c>
      <c r="AM51" s="334">
        <f t="shared" ref="AM51" si="28">SUM(AM49:AM50)</f>
        <v>36</v>
      </c>
      <c r="AN51" s="334">
        <f t="shared" ref="AN51" si="29">SUM(AN49:AN50)</f>
        <v>36</v>
      </c>
      <c r="AO51" s="334">
        <f t="shared" ref="AO51" si="30">SUM(AO49:AO50)</f>
        <v>36</v>
      </c>
      <c r="AP51" s="334">
        <f t="shared" ref="AP51" si="31">SUM(AP49:AP50)</f>
        <v>36</v>
      </c>
      <c r="AQ51" s="334">
        <f t="shared" ref="AQ51" si="32">SUM(AQ49:AQ50)</f>
        <v>36</v>
      </c>
      <c r="AR51" s="334">
        <f t="shared" ref="AR51" si="33">SUM(AR49:AR50)</f>
        <v>36</v>
      </c>
      <c r="AS51" s="334">
        <f t="shared" ref="AS51" si="34">SUM(AS49:AS50)</f>
        <v>36</v>
      </c>
      <c r="AT51" s="334">
        <f t="shared" ref="AT51" si="35">SUM(AT49:AT50)</f>
        <v>36</v>
      </c>
      <c r="AU51" s="334">
        <f t="shared" ref="AU51" si="36">SUM(AU49:AU50)</f>
        <v>36</v>
      </c>
      <c r="AV51" s="41"/>
      <c r="AW51" s="191">
        <f t="shared" ref="AW51" si="37">SUM(AW49:AW50)</f>
        <v>828</v>
      </c>
      <c r="AX51" s="64"/>
      <c r="AY51" s="64"/>
      <c r="AZ51" s="64"/>
      <c r="BA51" s="64"/>
      <c r="BB51" s="64"/>
      <c r="BC51" s="64"/>
      <c r="BD51" s="64"/>
      <c r="BE51" s="64"/>
      <c r="BF51" s="64"/>
      <c r="BG51" s="2"/>
      <c r="BH51" s="363">
        <f>SUM(BH9,BH11,BH13,BH15,BH17,BH19,BH21,BH25,BH27,BH29,BH31,BH33,BH35,BH37,BH39,BH41,BH44,)</f>
        <v>1354</v>
      </c>
    </row>
    <row r="52" spans="1:60" hidden="1"/>
    <row r="53" spans="1:60">
      <c r="B53" s="4"/>
    </row>
  </sheetData>
  <mergeCells count="64">
    <mergeCell ref="A3:A7"/>
    <mergeCell ref="B3:B7"/>
    <mergeCell ref="C3:C7"/>
    <mergeCell ref="D2:Q2"/>
    <mergeCell ref="B51:D51"/>
    <mergeCell ref="B47:B48"/>
    <mergeCell ref="C47:C48"/>
    <mergeCell ref="B45:B46"/>
    <mergeCell ref="C45:C46"/>
    <mergeCell ref="D3:D7"/>
    <mergeCell ref="B9:B10"/>
    <mergeCell ref="C9:C10"/>
    <mergeCell ref="B11:B12"/>
    <mergeCell ref="C11:C12"/>
    <mergeCell ref="B13:B14"/>
    <mergeCell ref="C13:C14"/>
    <mergeCell ref="X3:AA3"/>
    <mergeCell ref="F3:H3"/>
    <mergeCell ref="J3:M3"/>
    <mergeCell ref="BH3:BH7"/>
    <mergeCell ref="E4:BG4"/>
    <mergeCell ref="E6:BG6"/>
    <mergeCell ref="N3:Q3"/>
    <mergeCell ref="S3:U3"/>
    <mergeCell ref="AC3:AE3"/>
    <mergeCell ref="AK3:AM3"/>
    <mergeCell ref="BC3:BF3"/>
    <mergeCell ref="AG3:AI3"/>
    <mergeCell ref="AT3:AV3"/>
    <mergeCell ref="AY3:BB3"/>
    <mergeCell ref="AO3:AR3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C25:C26"/>
    <mergeCell ref="B27:B28"/>
    <mergeCell ref="C27:C28"/>
    <mergeCell ref="A8:A44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9:D49"/>
    <mergeCell ref="B50:D50"/>
    <mergeCell ref="B23:B24"/>
    <mergeCell ref="C23:C24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6"/>
  <sheetViews>
    <sheetView topLeftCell="A8" zoomScale="80" zoomScaleNormal="80" workbookViewId="0">
      <selection activeCell="AV25" sqref="AV25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8" width="3.7109375" customWidth="1"/>
    <col min="9" max="10" width="3.85546875" customWidth="1"/>
    <col min="11" max="11" width="3.7109375" customWidth="1"/>
    <col min="12" max="12" width="3.85546875" customWidth="1"/>
    <col min="13" max="13" width="3.7109375" customWidth="1"/>
    <col min="14" max="16" width="4" customWidth="1"/>
    <col min="17" max="17" width="3.85546875" customWidth="1"/>
    <col min="18" max="18" width="3.7109375" customWidth="1"/>
    <col min="19" max="19" width="3.85546875" customWidth="1"/>
    <col min="20" max="20" width="3.42578125" customWidth="1"/>
    <col min="21" max="22" width="4.7109375" customWidth="1"/>
    <col min="23" max="24" width="2.7109375" customWidth="1"/>
    <col min="25" max="25" width="4" customWidth="1"/>
    <col min="26" max="26" width="4.7109375" customWidth="1"/>
    <col min="27" max="28" width="3.85546875" customWidth="1"/>
    <col min="29" max="29" width="4" customWidth="1"/>
    <col min="30" max="30" width="3.7109375" customWidth="1"/>
    <col min="31" max="31" width="4" customWidth="1"/>
    <col min="32" max="32" width="3.85546875" customWidth="1"/>
    <col min="33" max="33" width="3.7109375" customWidth="1"/>
    <col min="34" max="37" width="3.85546875" customWidth="1"/>
    <col min="38" max="39" width="3.7109375" customWidth="1"/>
    <col min="40" max="40" width="3.85546875" customWidth="1"/>
    <col min="41" max="41" width="3.28515625" customWidth="1"/>
    <col min="42" max="42" width="3.7109375" customWidth="1"/>
    <col min="43" max="43" width="4.140625" customWidth="1"/>
    <col min="44" max="45" width="4" customWidth="1"/>
    <col min="46" max="46" width="3.7109375" customWidth="1"/>
    <col min="47" max="47" width="4" customWidth="1"/>
    <col min="48" max="48" width="7.7109375" customWidth="1"/>
    <col min="49" max="49" width="5.28515625" customWidth="1"/>
    <col min="50" max="59" width="2.7109375" customWidth="1"/>
    <col min="60" max="60" width="6.7109375" customWidth="1"/>
  </cols>
  <sheetData>
    <row r="1" spans="1:61" ht="15">
      <c r="B1" s="3" t="s">
        <v>66</v>
      </c>
    </row>
    <row r="2" spans="1:61" ht="15.75" thickBot="1">
      <c r="B2" s="3" t="s">
        <v>91</v>
      </c>
      <c r="C2" s="246" t="s">
        <v>208</v>
      </c>
      <c r="D2" s="4" t="s">
        <v>209</v>
      </c>
    </row>
    <row r="3" spans="1:61" ht="64.5" customHeight="1">
      <c r="A3" s="659" t="s">
        <v>51</v>
      </c>
      <c r="B3" s="662" t="s">
        <v>0</v>
      </c>
      <c r="C3" s="665" t="s">
        <v>67</v>
      </c>
      <c r="D3" s="676" t="s">
        <v>68</v>
      </c>
      <c r="E3" s="23" t="s">
        <v>115</v>
      </c>
      <c r="F3" s="652" t="s">
        <v>52</v>
      </c>
      <c r="G3" s="652"/>
      <c r="H3" s="652"/>
      <c r="I3" s="20" t="s">
        <v>116</v>
      </c>
      <c r="J3" s="651" t="s">
        <v>53</v>
      </c>
      <c r="K3" s="651"/>
      <c r="L3" s="651"/>
      <c r="M3" s="651"/>
      <c r="N3" s="651" t="s">
        <v>54</v>
      </c>
      <c r="O3" s="651"/>
      <c r="P3" s="651"/>
      <c r="Q3" s="651"/>
      <c r="R3" s="5" t="s">
        <v>117</v>
      </c>
      <c r="S3" s="691" t="s">
        <v>55</v>
      </c>
      <c r="T3" s="692"/>
      <c r="U3" s="693"/>
      <c r="V3" s="65" t="s">
        <v>69</v>
      </c>
      <c r="W3" s="5" t="s">
        <v>118</v>
      </c>
      <c r="X3" s="651" t="s">
        <v>56</v>
      </c>
      <c r="Y3" s="651"/>
      <c r="Z3" s="651"/>
      <c r="AA3" s="651"/>
      <c r="AB3" s="5" t="s">
        <v>119</v>
      </c>
      <c r="AC3" s="651" t="s">
        <v>57</v>
      </c>
      <c r="AD3" s="651"/>
      <c r="AE3" s="651"/>
      <c r="AF3" s="5" t="s">
        <v>120</v>
      </c>
      <c r="AG3" s="651" t="s">
        <v>58</v>
      </c>
      <c r="AH3" s="651"/>
      <c r="AI3" s="651"/>
      <c r="AJ3" s="5" t="s">
        <v>70</v>
      </c>
      <c r="AK3" s="651" t="s">
        <v>59</v>
      </c>
      <c r="AL3" s="651"/>
      <c r="AM3" s="651"/>
      <c r="AN3" s="5" t="s">
        <v>71</v>
      </c>
      <c r="AO3" s="651" t="s">
        <v>60</v>
      </c>
      <c r="AP3" s="651"/>
      <c r="AQ3" s="651"/>
      <c r="AR3" s="651"/>
      <c r="AS3" s="5" t="s">
        <v>72</v>
      </c>
      <c r="AT3" s="651" t="s">
        <v>61</v>
      </c>
      <c r="AU3" s="651"/>
      <c r="AV3" s="651"/>
      <c r="AW3" s="65" t="s">
        <v>69</v>
      </c>
      <c r="AX3" s="5" t="s">
        <v>73</v>
      </c>
      <c r="AY3" s="651" t="s">
        <v>62</v>
      </c>
      <c r="AZ3" s="651"/>
      <c r="BA3" s="651"/>
      <c r="BB3" s="651"/>
      <c r="BC3" s="651" t="s">
        <v>63</v>
      </c>
      <c r="BD3" s="651"/>
      <c r="BE3" s="651"/>
      <c r="BF3" s="651"/>
      <c r="BG3" s="66" t="s">
        <v>74</v>
      </c>
      <c r="BH3" s="653" t="s">
        <v>75</v>
      </c>
    </row>
    <row r="4" spans="1:61">
      <c r="A4" s="660"/>
      <c r="B4" s="663"/>
      <c r="C4" s="666"/>
      <c r="D4" s="677"/>
      <c r="E4" s="688" t="s">
        <v>76</v>
      </c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89"/>
      <c r="BE4" s="689"/>
      <c r="BF4" s="689"/>
      <c r="BG4" s="690"/>
      <c r="BH4" s="654"/>
    </row>
    <row r="5" spans="1:61">
      <c r="A5" s="660"/>
      <c r="B5" s="663"/>
      <c r="C5" s="666"/>
      <c r="D5" s="677"/>
      <c r="E5" s="25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/>
      <c r="T5" s="21"/>
      <c r="U5" s="21"/>
      <c r="V5" s="9"/>
      <c r="W5" s="21"/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9"/>
      <c r="AX5" s="21">
        <v>26</v>
      </c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22">
        <v>35</v>
      </c>
      <c r="BH5" s="654"/>
    </row>
    <row r="6" spans="1:61">
      <c r="A6" s="660"/>
      <c r="B6" s="663"/>
      <c r="C6" s="666"/>
      <c r="D6" s="677"/>
      <c r="E6" s="688" t="s">
        <v>77</v>
      </c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90"/>
      <c r="BH6" s="654"/>
    </row>
    <row r="7" spans="1:61" ht="13.5" thickBot="1">
      <c r="A7" s="661"/>
      <c r="B7" s="664"/>
      <c r="C7" s="667"/>
      <c r="D7" s="678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67"/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67"/>
      <c r="AX7" s="10">
        <v>44</v>
      </c>
      <c r="AY7" s="10">
        <v>45</v>
      </c>
      <c r="AZ7" s="10">
        <v>46</v>
      </c>
      <c r="BA7" s="10">
        <v>47</v>
      </c>
      <c r="BB7" s="10">
        <v>48</v>
      </c>
      <c r="BC7" s="10">
        <v>49</v>
      </c>
      <c r="BD7" s="10">
        <v>50</v>
      </c>
      <c r="BE7" s="10">
        <v>51</v>
      </c>
      <c r="BF7" s="10">
        <v>52</v>
      </c>
      <c r="BG7" s="68">
        <v>53</v>
      </c>
      <c r="BH7" s="655"/>
    </row>
    <row r="8" spans="1:61" ht="12.75" customHeight="1" thickBot="1">
      <c r="A8" s="694" t="s">
        <v>92</v>
      </c>
      <c r="B8" s="263" t="s">
        <v>90</v>
      </c>
      <c r="C8" s="257" t="s">
        <v>42</v>
      </c>
      <c r="D8" s="33" t="s">
        <v>79</v>
      </c>
      <c r="E8" s="69">
        <v>8</v>
      </c>
      <c r="F8" s="69">
        <f t="shared" ref="F8:T8" si="0">SUM(F9,F11,F13,F15,F16)</f>
        <v>8</v>
      </c>
      <c r="G8" s="69">
        <f t="shared" si="0"/>
        <v>8</v>
      </c>
      <c r="H8" s="69">
        <f t="shared" si="0"/>
        <v>6</v>
      </c>
      <c r="I8" s="69">
        <f t="shared" si="0"/>
        <v>8</v>
      </c>
      <c r="J8" s="69">
        <f t="shared" si="0"/>
        <v>8</v>
      </c>
      <c r="K8" s="69">
        <f t="shared" si="0"/>
        <v>8</v>
      </c>
      <c r="L8" s="69">
        <f t="shared" si="0"/>
        <v>8</v>
      </c>
      <c r="M8" s="69">
        <f t="shared" si="0"/>
        <v>6</v>
      </c>
      <c r="N8" s="69">
        <f t="shared" si="0"/>
        <v>6</v>
      </c>
      <c r="O8" s="69">
        <f t="shared" si="0"/>
        <v>6</v>
      </c>
      <c r="P8" s="69">
        <f t="shared" si="0"/>
        <v>8</v>
      </c>
      <c r="Q8" s="69">
        <f t="shared" si="0"/>
        <v>6</v>
      </c>
      <c r="R8" s="69">
        <f t="shared" si="0"/>
        <v>6</v>
      </c>
      <c r="S8" s="69">
        <f t="shared" si="0"/>
        <v>6</v>
      </c>
      <c r="T8" s="69">
        <f t="shared" si="0"/>
        <v>6</v>
      </c>
      <c r="U8" s="69"/>
      <c r="V8" s="70">
        <f>SUM(E8:T8)</f>
        <v>112</v>
      </c>
      <c r="W8" s="194"/>
      <c r="X8" s="194"/>
      <c r="Y8" s="69">
        <f t="shared" ref="Y8:AU8" si="1">SUM(Y9,Y11,Y13,Y15,Y16)</f>
        <v>0</v>
      </c>
      <c r="Z8" s="69">
        <f t="shared" si="1"/>
        <v>0</v>
      </c>
      <c r="AA8" s="69">
        <f t="shared" si="1"/>
        <v>0</v>
      </c>
      <c r="AB8" s="69">
        <f t="shared" si="1"/>
        <v>0</v>
      </c>
      <c r="AC8" s="69">
        <f t="shared" si="1"/>
        <v>0</v>
      </c>
      <c r="AD8" s="69">
        <f t="shared" si="1"/>
        <v>0</v>
      </c>
      <c r="AE8" s="69">
        <f t="shared" si="1"/>
        <v>0</v>
      </c>
      <c r="AF8" s="69">
        <f t="shared" si="1"/>
        <v>0</v>
      </c>
      <c r="AG8" s="69">
        <f t="shared" si="1"/>
        <v>0</v>
      </c>
      <c r="AH8" s="69">
        <f t="shared" si="1"/>
        <v>0</v>
      </c>
      <c r="AI8" s="69">
        <f t="shared" si="1"/>
        <v>0</v>
      </c>
      <c r="AJ8" s="69">
        <f t="shared" si="1"/>
        <v>0</v>
      </c>
      <c r="AK8" s="69">
        <f t="shared" si="1"/>
        <v>0</v>
      </c>
      <c r="AL8" s="69">
        <f t="shared" si="1"/>
        <v>0</v>
      </c>
      <c r="AM8" s="69">
        <f t="shared" si="1"/>
        <v>0</v>
      </c>
      <c r="AN8" s="69">
        <f t="shared" si="1"/>
        <v>0</v>
      </c>
      <c r="AO8" s="69">
        <f t="shared" si="1"/>
        <v>0</v>
      </c>
      <c r="AP8" s="69">
        <f t="shared" si="1"/>
        <v>0</v>
      </c>
      <c r="AQ8" s="69">
        <f t="shared" si="1"/>
        <v>0</v>
      </c>
      <c r="AR8" s="69">
        <f t="shared" si="1"/>
        <v>0</v>
      </c>
      <c r="AS8" s="69">
        <f t="shared" si="1"/>
        <v>0</v>
      </c>
      <c r="AT8" s="69">
        <f t="shared" si="1"/>
        <v>0</v>
      </c>
      <c r="AU8" s="69">
        <f t="shared" si="1"/>
        <v>0</v>
      </c>
      <c r="AV8" s="69"/>
      <c r="AW8" s="70">
        <f>SUM(Y8:AU8)</f>
        <v>0</v>
      </c>
      <c r="AX8" s="69"/>
      <c r="AY8" s="69"/>
      <c r="AZ8" s="69"/>
      <c r="BA8" s="69"/>
      <c r="BB8" s="69"/>
      <c r="BC8" s="69"/>
      <c r="BD8" s="69"/>
      <c r="BE8" s="69"/>
      <c r="BF8" s="69"/>
      <c r="BG8" s="195"/>
      <c r="BH8" s="72">
        <f>SUM(V8,AW8)</f>
        <v>112</v>
      </c>
    </row>
    <row r="9" spans="1:61">
      <c r="A9" s="695"/>
      <c r="B9" s="698" t="s">
        <v>184</v>
      </c>
      <c r="C9" s="700" t="s">
        <v>128</v>
      </c>
      <c r="D9" s="202" t="s">
        <v>79</v>
      </c>
      <c r="E9" s="203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48"/>
      <c r="T9" s="247"/>
      <c r="U9" s="219"/>
      <c r="V9" s="191">
        <f>SUM(E9:T9)</f>
        <v>0</v>
      </c>
      <c r="W9" s="206"/>
      <c r="X9" s="206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406"/>
      <c r="AQ9" s="406"/>
      <c r="AR9" s="77"/>
      <c r="AS9" s="77"/>
      <c r="AT9" s="207"/>
      <c r="AU9" s="207"/>
      <c r="AV9" s="205"/>
      <c r="AW9" s="366">
        <f t="shared" ref="AW9:AW16" si="2">SUM(Y9:AQ9)</f>
        <v>0</v>
      </c>
      <c r="AX9" s="208"/>
      <c r="AY9" s="208"/>
      <c r="AZ9" s="208"/>
      <c r="BA9" s="208"/>
      <c r="BB9" s="208"/>
      <c r="BC9" s="208"/>
      <c r="BD9" s="208"/>
      <c r="BE9" s="208"/>
      <c r="BF9" s="208"/>
      <c r="BG9" s="209"/>
      <c r="BH9" s="217">
        <f t="shared" ref="BH9:BH16" si="3">SUM(E9:T9,Y9:AU9)</f>
        <v>0</v>
      </c>
      <c r="BI9" s="4"/>
    </row>
    <row r="10" spans="1:61">
      <c r="A10" s="696"/>
      <c r="B10" s="699"/>
      <c r="C10" s="701"/>
      <c r="D10" s="367" t="s">
        <v>80</v>
      </c>
      <c r="E10" s="378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80"/>
      <c r="T10" s="380"/>
      <c r="U10" s="370"/>
      <c r="V10" s="331">
        <f t="shared" ref="V10:V16" si="4">SUM(E10:T10)</f>
        <v>0</v>
      </c>
      <c r="W10" s="373"/>
      <c r="X10" s="373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35"/>
      <c r="AQ10" s="335"/>
      <c r="AR10" s="77"/>
      <c r="AS10" s="77"/>
      <c r="AT10" s="369"/>
      <c r="AU10" s="369"/>
      <c r="AV10" s="370"/>
      <c r="AW10" s="405">
        <f t="shared" si="2"/>
        <v>0</v>
      </c>
      <c r="AX10" s="371"/>
      <c r="AY10" s="371"/>
      <c r="AZ10" s="371"/>
      <c r="BA10" s="371"/>
      <c r="BB10" s="371"/>
      <c r="BC10" s="371"/>
      <c r="BD10" s="371"/>
      <c r="BE10" s="371"/>
      <c r="BF10" s="371"/>
      <c r="BG10" s="372"/>
      <c r="BH10" s="381">
        <f t="shared" si="3"/>
        <v>0</v>
      </c>
      <c r="BI10" s="4"/>
    </row>
    <row r="11" spans="1:61" ht="11.25" customHeight="1">
      <c r="A11" s="696"/>
      <c r="B11" s="644" t="s">
        <v>190</v>
      </c>
      <c r="C11" s="636" t="s">
        <v>191</v>
      </c>
      <c r="D11" s="12" t="s">
        <v>79</v>
      </c>
      <c r="E11" s="73">
        <v>2</v>
      </c>
      <c r="F11" s="74">
        <v>2</v>
      </c>
      <c r="G11" s="74">
        <v>4</v>
      </c>
      <c r="H11" s="74">
        <v>2</v>
      </c>
      <c r="I11" s="74">
        <v>2</v>
      </c>
      <c r="J11" s="74">
        <v>4</v>
      </c>
      <c r="K11" s="74">
        <v>2</v>
      </c>
      <c r="L11" s="74">
        <v>2</v>
      </c>
      <c r="M11" s="74">
        <v>2</v>
      </c>
      <c r="N11" s="74">
        <v>2</v>
      </c>
      <c r="O11" s="74">
        <v>2</v>
      </c>
      <c r="P11" s="74">
        <v>2</v>
      </c>
      <c r="Q11" s="74">
        <v>2</v>
      </c>
      <c r="R11" s="74">
        <v>2</v>
      </c>
      <c r="S11" s="74">
        <v>2</v>
      </c>
      <c r="T11" s="74">
        <v>2</v>
      </c>
      <c r="U11" s="75" t="s">
        <v>47</v>
      </c>
      <c r="V11" s="191">
        <f t="shared" si="4"/>
        <v>36</v>
      </c>
      <c r="W11" s="71"/>
      <c r="X11" s="71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407"/>
      <c r="AQ11" s="407"/>
      <c r="AR11" s="77"/>
      <c r="AS11" s="77"/>
      <c r="AT11" s="77"/>
      <c r="AU11" s="77"/>
      <c r="AV11" s="75"/>
      <c r="AW11" s="366">
        <f t="shared" si="2"/>
        <v>0</v>
      </c>
      <c r="AX11" s="71"/>
      <c r="AY11" s="71"/>
      <c r="AZ11" s="71"/>
      <c r="BA11" s="71"/>
      <c r="BB11" s="71"/>
      <c r="BC11" s="71"/>
      <c r="BD11" s="71"/>
      <c r="BE11" s="71"/>
      <c r="BF11" s="71"/>
      <c r="BG11" s="196"/>
      <c r="BH11" s="217">
        <f t="shared" si="3"/>
        <v>36</v>
      </c>
    </row>
    <row r="12" spans="1:61" ht="14.25" customHeight="1">
      <c r="A12" s="696"/>
      <c r="B12" s="645"/>
      <c r="C12" s="637"/>
      <c r="D12" s="367" t="s">
        <v>80</v>
      </c>
      <c r="E12" s="345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82"/>
      <c r="V12" s="331">
        <f t="shared" si="4"/>
        <v>0</v>
      </c>
      <c r="W12" s="376"/>
      <c r="X12" s="37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408"/>
      <c r="AQ12" s="408"/>
      <c r="AR12" s="77"/>
      <c r="AS12" s="77"/>
      <c r="AT12" s="383"/>
      <c r="AU12" s="383"/>
      <c r="AV12" s="382"/>
      <c r="AW12" s="405">
        <f t="shared" si="2"/>
        <v>0</v>
      </c>
      <c r="AX12" s="376"/>
      <c r="AY12" s="376"/>
      <c r="AZ12" s="376"/>
      <c r="BA12" s="376"/>
      <c r="BB12" s="376"/>
      <c r="BC12" s="376"/>
      <c r="BD12" s="376"/>
      <c r="BE12" s="376"/>
      <c r="BF12" s="376"/>
      <c r="BG12" s="384"/>
      <c r="BH12" s="381">
        <f t="shared" si="3"/>
        <v>0</v>
      </c>
    </row>
    <row r="13" spans="1:61" ht="15.75" customHeight="1">
      <c r="A13" s="696"/>
      <c r="B13" s="644" t="s">
        <v>159</v>
      </c>
      <c r="C13" s="636" t="s">
        <v>46</v>
      </c>
      <c r="D13" s="12" t="s">
        <v>79</v>
      </c>
      <c r="E13" s="73">
        <v>4</v>
      </c>
      <c r="F13" s="74">
        <v>4</v>
      </c>
      <c r="G13" s="74">
        <v>2</v>
      </c>
      <c r="H13" s="74">
        <v>2</v>
      </c>
      <c r="I13" s="74">
        <v>4</v>
      </c>
      <c r="J13" s="74">
        <v>2</v>
      </c>
      <c r="K13" s="74">
        <v>2</v>
      </c>
      <c r="L13" s="74">
        <v>4</v>
      </c>
      <c r="M13" s="74">
        <v>2</v>
      </c>
      <c r="N13" s="74">
        <v>2</v>
      </c>
      <c r="O13" s="74">
        <v>2</v>
      </c>
      <c r="P13" s="74">
        <v>2</v>
      </c>
      <c r="Q13" s="74">
        <v>2</v>
      </c>
      <c r="R13" s="74">
        <v>2</v>
      </c>
      <c r="S13" s="74">
        <v>2</v>
      </c>
      <c r="T13" s="74">
        <v>2</v>
      </c>
      <c r="U13" s="75" t="s">
        <v>47</v>
      </c>
      <c r="V13" s="191">
        <f t="shared" si="4"/>
        <v>40</v>
      </c>
      <c r="W13" s="71"/>
      <c r="X13" s="71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407"/>
      <c r="AQ13" s="407"/>
      <c r="AR13" s="77"/>
      <c r="AS13" s="77"/>
      <c r="AT13" s="77"/>
      <c r="AU13" s="77"/>
      <c r="AV13" s="75"/>
      <c r="AW13" s="366">
        <f t="shared" si="2"/>
        <v>0</v>
      </c>
      <c r="AX13" s="71"/>
      <c r="AY13" s="71"/>
      <c r="AZ13" s="71"/>
      <c r="BA13" s="71"/>
      <c r="BB13" s="71"/>
      <c r="BC13" s="71"/>
      <c r="BD13" s="71"/>
      <c r="BE13" s="71"/>
      <c r="BF13" s="71"/>
      <c r="BG13" s="196"/>
      <c r="BH13" s="217">
        <f t="shared" si="3"/>
        <v>40</v>
      </c>
    </row>
    <row r="14" spans="1:61" ht="15.75" customHeight="1">
      <c r="A14" s="696"/>
      <c r="B14" s="645"/>
      <c r="C14" s="637"/>
      <c r="D14" s="367" t="s">
        <v>80</v>
      </c>
      <c r="E14" s="345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82"/>
      <c r="V14" s="331">
        <f t="shared" si="4"/>
        <v>0</v>
      </c>
      <c r="W14" s="376"/>
      <c r="X14" s="37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408"/>
      <c r="AQ14" s="408"/>
      <c r="AR14" s="77"/>
      <c r="AS14" s="77"/>
      <c r="AT14" s="383"/>
      <c r="AU14" s="383"/>
      <c r="AV14" s="382"/>
      <c r="AW14" s="405">
        <f t="shared" si="2"/>
        <v>0</v>
      </c>
      <c r="AX14" s="376"/>
      <c r="AY14" s="376"/>
      <c r="AZ14" s="376"/>
      <c r="BA14" s="376"/>
      <c r="BB14" s="376"/>
      <c r="BC14" s="376"/>
      <c r="BD14" s="376"/>
      <c r="BE14" s="376"/>
      <c r="BF14" s="376"/>
      <c r="BG14" s="384"/>
      <c r="BH14" s="381">
        <f t="shared" si="3"/>
        <v>0</v>
      </c>
    </row>
    <row r="15" spans="1:61" ht="12" customHeight="1">
      <c r="A15" s="696"/>
      <c r="B15" s="644" t="s">
        <v>186</v>
      </c>
      <c r="C15" s="636" t="s">
        <v>129</v>
      </c>
      <c r="D15" s="12" t="s">
        <v>79</v>
      </c>
      <c r="E15" s="73">
        <v>2</v>
      </c>
      <c r="F15" s="74">
        <v>2</v>
      </c>
      <c r="G15" s="74">
        <v>2</v>
      </c>
      <c r="H15" s="74">
        <v>2</v>
      </c>
      <c r="I15" s="74">
        <v>2</v>
      </c>
      <c r="J15" s="74">
        <v>2</v>
      </c>
      <c r="K15" s="74">
        <v>4</v>
      </c>
      <c r="L15" s="74">
        <v>2</v>
      </c>
      <c r="M15" s="74">
        <v>2</v>
      </c>
      <c r="N15" s="74">
        <v>2</v>
      </c>
      <c r="O15" s="74">
        <v>2</v>
      </c>
      <c r="P15" s="74">
        <v>4</v>
      </c>
      <c r="Q15" s="74">
        <v>2</v>
      </c>
      <c r="R15" s="74">
        <v>2</v>
      </c>
      <c r="S15" s="74">
        <v>2</v>
      </c>
      <c r="T15" s="74">
        <v>2</v>
      </c>
      <c r="U15" s="75" t="s">
        <v>47</v>
      </c>
      <c r="V15" s="191">
        <f t="shared" si="4"/>
        <v>36</v>
      </c>
      <c r="W15" s="71"/>
      <c r="X15" s="71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407"/>
      <c r="AQ15" s="407"/>
      <c r="AR15" s="77"/>
      <c r="AS15" s="77"/>
      <c r="AT15" s="77"/>
      <c r="AU15" s="77"/>
      <c r="AV15" s="75"/>
      <c r="AW15" s="366">
        <f t="shared" si="2"/>
        <v>0</v>
      </c>
      <c r="AX15" s="71"/>
      <c r="AY15" s="71"/>
      <c r="AZ15" s="71"/>
      <c r="BA15" s="71"/>
      <c r="BB15" s="71"/>
      <c r="BC15" s="71"/>
      <c r="BD15" s="71"/>
      <c r="BE15" s="71"/>
      <c r="BF15" s="71"/>
      <c r="BG15" s="196"/>
      <c r="BH15" s="217">
        <f t="shared" si="3"/>
        <v>36</v>
      </c>
    </row>
    <row r="16" spans="1:61" ht="14.25" customHeight="1" thickBot="1">
      <c r="A16" s="696"/>
      <c r="B16" s="702"/>
      <c r="C16" s="682"/>
      <c r="D16" s="367" t="s">
        <v>80</v>
      </c>
      <c r="E16" s="345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82"/>
      <c r="V16" s="331">
        <f t="shared" si="4"/>
        <v>0</v>
      </c>
      <c r="W16" s="376"/>
      <c r="X16" s="37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408"/>
      <c r="AQ16" s="408"/>
      <c r="AR16" s="77"/>
      <c r="AS16" s="77"/>
      <c r="AT16" s="383"/>
      <c r="AU16" s="383"/>
      <c r="AV16" s="382"/>
      <c r="AW16" s="405">
        <f t="shared" si="2"/>
        <v>0</v>
      </c>
      <c r="AX16" s="376"/>
      <c r="AY16" s="376"/>
      <c r="AZ16" s="376"/>
      <c r="BA16" s="376"/>
      <c r="BB16" s="376"/>
      <c r="BC16" s="376"/>
      <c r="BD16" s="376"/>
      <c r="BE16" s="376"/>
      <c r="BF16" s="376"/>
      <c r="BG16" s="384"/>
      <c r="BH16" s="381">
        <f t="shared" si="3"/>
        <v>0</v>
      </c>
    </row>
    <row r="17" spans="1:60" ht="12.75" customHeight="1">
      <c r="A17" s="696"/>
      <c r="B17" s="256" t="s">
        <v>1</v>
      </c>
      <c r="C17" s="257" t="s">
        <v>78</v>
      </c>
      <c r="D17" s="33" t="s">
        <v>79</v>
      </c>
      <c r="E17" s="198">
        <f>SUM(E18,E20,E24,E26)</f>
        <v>8</v>
      </c>
      <c r="F17" s="198">
        <f t="shared" ref="F17:T17" si="5">SUM(F18,F20,F24,F26)</f>
        <v>8</v>
      </c>
      <c r="G17" s="198">
        <f t="shared" si="5"/>
        <v>8</v>
      </c>
      <c r="H17" s="198">
        <f t="shared" si="5"/>
        <v>8</v>
      </c>
      <c r="I17" s="198">
        <f t="shared" si="5"/>
        <v>8</v>
      </c>
      <c r="J17" s="198">
        <f t="shared" si="5"/>
        <v>10</v>
      </c>
      <c r="K17" s="198">
        <f t="shared" si="5"/>
        <v>6</v>
      </c>
      <c r="L17" s="198">
        <f t="shared" si="5"/>
        <v>6</v>
      </c>
      <c r="M17" s="198">
        <f t="shared" si="5"/>
        <v>6</v>
      </c>
      <c r="N17" s="198">
        <f t="shared" si="5"/>
        <v>6</v>
      </c>
      <c r="O17" s="198">
        <f t="shared" si="5"/>
        <v>6</v>
      </c>
      <c r="P17" s="198">
        <f t="shared" si="5"/>
        <v>6</v>
      </c>
      <c r="Q17" s="198">
        <f t="shared" si="5"/>
        <v>6</v>
      </c>
      <c r="R17" s="198">
        <f t="shared" si="5"/>
        <v>6</v>
      </c>
      <c r="S17" s="198">
        <f t="shared" si="5"/>
        <v>6</v>
      </c>
      <c r="T17" s="198">
        <f t="shared" si="5"/>
        <v>6</v>
      </c>
      <c r="U17" s="88"/>
      <c r="V17" s="70">
        <f t="shared" ref="V17:V54" si="6">SUM(E17:T17)</f>
        <v>110</v>
      </c>
      <c r="W17" s="197"/>
      <c r="X17" s="197"/>
      <c r="Y17" s="69">
        <f>SUM(Y18,Y20,Y24,Y26)</f>
        <v>8</v>
      </c>
      <c r="Z17" s="69">
        <f t="shared" ref="Z17:AQ17" si="7">SUM(Z18,Z20,Z24,Z26)</f>
        <v>6</v>
      </c>
      <c r="AA17" s="69">
        <f t="shared" si="7"/>
        <v>6</v>
      </c>
      <c r="AB17" s="69">
        <f t="shared" si="7"/>
        <v>10</v>
      </c>
      <c r="AC17" s="69">
        <f t="shared" si="7"/>
        <v>6</v>
      </c>
      <c r="AD17" s="69">
        <f t="shared" si="7"/>
        <v>8</v>
      </c>
      <c r="AE17" s="69">
        <f t="shared" si="7"/>
        <v>6</v>
      </c>
      <c r="AF17" s="69">
        <f t="shared" si="7"/>
        <v>8</v>
      </c>
      <c r="AG17" s="69">
        <f t="shared" si="7"/>
        <v>6</v>
      </c>
      <c r="AH17" s="69">
        <f t="shared" si="7"/>
        <v>8</v>
      </c>
      <c r="AI17" s="69">
        <f t="shared" si="7"/>
        <v>6</v>
      </c>
      <c r="AJ17" s="69">
        <f t="shared" si="7"/>
        <v>8</v>
      </c>
      <c r="AK17" s="69">
        <f t="shared" si="7"/>
        <v>6</v>
      </c>
      <c r="AL17" s="69">
        <f t="shared" si="7"/>
        <v>8</v>
      </c>
      <c r="AM17" s="69">
        <f t="shared" si="7"/>
        <v>6</v>
      </c>
      <c r="AN17" s="69">
        <f t="shared" si="7"/>
        <v>8</v>
      </c>
      <c r="AO17" s="69">
        <f t="shared" si="7"/>
        <v>8</v>
      </c>
      <c r="AP17" s="69">
        <f t="shared" si="7"/>
        <v>10</v>
      </c>
      <c r="AQ17" s="69">
        <f t="shared" si="7"/>
        <v>5</v>
      </c>
      <c r="AR17" s="77"/>
      <c r="AS17" s="77"/>
      <c r="AT17" s="369"/>
      <c r="AU17" s="369"/>
      <c r="AV17" s="88"/>
      <c r="AW17" s="70">
        <f>SUM(Y17:AU17)</f>
        <v>137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199"/>
      <c r="BH17" s="72">
        <f>SUM(V17,AW17)</f>
        <v>247</v>
      </c>
    </row>
    <row r="18" spans="1:60" ht="15" customHeight="1">
      <c r="A18" s="695"/>
      <c r="B18" s="683" t="s">
        <v>2</v>
      </c>
      <c r="C18" s="684" t="s">
        <v>3</v>
      </c>
      <c r="D18" s="202" t="s">
        <v>79</v>
      </c>
      <c r="E18" s="210">
        <v>4</v>
      </c>
      <c r="F18" s="204">
        <v>4</v>
      </c>
      <c r="G18" s="204">
        <v>4</v>
      </c>
      <c r="H18" s="204">
        <v>4</v>
      </c>
      <c r="I18" s="204">
        <v>4</v>
      </c>
      <c r="J18" s="204">
        <v>4</v>
      </c>
      <c r="K18" s="204">
        <v>2</v>
      </c>
      <c r="L18" s="204">
        <v>2</v>
      </c>
      <c r="M18" s="204">
        <v>2</v>
      </c>
      <c r="N18" s="204">
        <v>2</v>
      </c>
      <c r="O18" s="204">
        <v>2</v>
      </c>
      <c r="P18" s="204">
        <v>2</v>
      </c>
      <c r="Q18" s="204">
        <v>2</v>
      </c>
      <c r="R18" s="204">
        <v>2</v>
      </c>
      <c r="S18" s="204">
        <v>2</v>
      </c>
      <c r="T18" s="204">
        <v>2</v>
      </c>
      <c r="U18" s="313" t="s">
        <v>47</v>
      </c>
      <c r="V18" s="139">
        <f t="shared" si="6"/>
        <v>44</v>
      </c>
      <c r="W18" s="192"/>
      <c r="X18" s="192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406"/>
      <c r="AQ18" s="406"/>
      <c r="AR18" s="77"/>
      <c r="AS18" s="77"/>
      <c r="AT18" s="211"/>
      <c r="AU18" s="211"/>
      <c r="AV18" s="81"/>
      <c r="AW18" s="191">
        <f t="shared" ref="AW18:AW67" si="8">SUM(Y18:AU18)</f>
        <v>0</v>
      </c>
      <c r="AX18" s="206"/>
      <c r="AY18" s="206"/>
      <c r="AZ18" s="206"/>
      <c r="BA18" s="206"/>
      <c r="BB18" s="206"/>
      <c r="BC18" s="206"/>
      <c r="BD18" s="206"/>
      <c r="BE18" s="206"/>
      <c r="BF18" s="206"/>
      <c r="BG18" s="212"/>
      <c r="BH18" s="217">
        <f>SUM(E18:T18,Y18:AU18)</f>
        <v>44</v>
      </c>
    </row>
    <row r="19" spans="1:60" ht="15" customHeight="1">
      <c r="A19" s="695"/>
      <c r="B19" s="645"/>
      <c r="C19" s="637"/>
      <c r="D19" s="367" t="s">
        <v>80</v>
      </c>
      <c r="E19" s="385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>
        <v>2</v>
      </c>
      <c r="U19" s="386"/>
      <c r="V19" s="387">
        <f>SUM(E19:T19)</f>
        <v>2</v>
      </c>
      <c r="W19" s="373"/>
      <c r="X19" s="373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35"/>
      <c r="AQ19" s="335"/>
      <c r="AR19" s="77"/>
      <c r="AS19" s="77"/>
      <c r="AT19" s="388"/>
      <c r="AU19" s="388"/>
      <c r="AV19" s="386"/>
      <c r="AW19" s="331">
        <f t="shared" si="8"/>
        <v>0</v>
      </c>
      <c r="AX19" s="373"/>
      <c r="AY19" s="373"/>
      <c r="AZ19" s="373"/>
      <c r="BA19" s="373"/>
      <c r="BB19" s="373"/>
      <c r="BC19" s="373"/>
      <c r="BD19" s="373"/>
      <c r="BE19" s="373"/>
      <c r="BF19" s="373"/>
      <c r="BG19" s="389"/>
      <c r="BH19" s="381">
        <f t="shared" ref="BH19:BH27" si="9">SUM(E19:T19,Y19:AU19)</f>
        <v>2</v>
      </c>
    </row>
    <row r="20" spans="1:60">
      <c r="A20" s="695"/>
      <c r="B20" s="644" t="s">
        <v>4</v>
      </c>
      <c r="C20" s="636" t="s">
        <v>192</v>
      </c>
      <c r="D20" s="12" t="s">
        <v>79</v>
      </c>
      <c r="E20" s="200">
        <v>2</v>
      </c>
      <c r="F20" s="74">
        <v>2</v>
      </c>
      <c r="G20" s="74">
        <v>2</v>
      </c>
      <c r="H20" s="74">
        <v>2</v>
      </c>
      <c r="I20" s="74">
        <v>2</v>
      </c>
      <c r="J20" s="74">
        <v>4</v>
      </c>
      <c r="K20" s="74">
        <v>2</v>
      </c>
      <c r="L20" s="74">
        <v>2</v>
      </c>
      <c r="M20" s="74">
        <v>2</v>
      </c>
      <c r="N20" s="74">
        <v>2</v>
      </c>
      <c r="O20" s="74">
        <v>2</v>
      </c>
      <c r="P20" s="74">
        <v>2</v>
      </c>
      <c r="Q20" s="74">
        <v>2</v>
      </c>
      <c r="R20" s="74">
        <v>2</v>
      </c>
      <c r="S20" s="74">
        <v>2</v>
      </c>
      <c r="T20" s="74">
        <v>2</v>
      </c>
      <c r="U20" s="75" t="s">
        <v>164</v>
      </c>
      <c r="V20" s="76">
        <f t="shared" si="6"/>
        <v>34</v>
      </c>
      <c r="W20" s="79"/>
      <c r="X20" s="79"/>
      <c r="Y20" s="249">
        <v>2</v>
      </c>
      <c r="Z20" s="74">
        <v>2</v>
      </c>
      <c r="AA20" s="74">
        <v>2</v>
      </c>
      <c r="AB20" s="74">
        <v>4</v>
      </c>
      <c r="AC20" s="74">
        <v>2</v>
      </c>
      <c r="AD20" s="74">
        <v>2</v>
      </c>
      <c r="AE20" s="74">
        <v>2</v>
      </c>
      <c r="AF20" s="74">
        <v>2</v>
      </c>
      <c r="AG20" s="74">
        <v>2</v>
      </c>
      <c r="AH20" s="74">
        <v>2</v>
      </c>
      <c r="AI20" s="74">
        <v>2</v>
      </c>
      <c r="AJ20" s="74">
        <v>2</v>
      </c>
      <c r="AK20" s="74">
        <v>2</v>
      </c>
      <c r="AL20" s="74">
        <v>2</v>
      </c>
      <c r="AM20" s="74">
        <v>2</v>
      </c>
      <c r="AN20" s="74">
        <v>2</v>
      </c>
      <c r="AO20" s="74">
        <v>4</v>
      </c>
      <c r="AP20" s="407">
        <v>4</v>
      </c>
      <c r="AQ20" s="407">
        <v>3</v>
      </c>
      <c r="AR20" s="77"/>
      <c r="AS20" s="77"/>
      <c r="AT20" s="77"/>
      <c r="AU20" s="77"/>
      <c r="AV20" s="75" t="s">
        <v>164</v>
      </c>
      <c r="AW20" s="191">
        <f t="shared" si="8"/>
        <v>45</v>
      </c>
      <c r="AX20" s="71"/>
      <c r="AY20" s="71"/>
      <c r="AZ20" s="71"/>
      <c r="BA20" s="71"/>
      <c r="BB20" s="71"/>
      <c r="BC20" s="71"/>
      <c r="BD20" s="71"/>
      <c r="BE20" s="71"/>
      <c r="BF20" s="71"/>
      <c r="BG20" s="193"/>
      <c r="BH20" s="217">
        <f t="shared" si="9"/>
        <v>79</v>
      </c>
    </row>
    <row r="21" spans="1:60" ht="12.75" hidden="1" customHeight="1">
      <c r="A21" s="695"/>
      <c r="B21" s="683"/>
      <c r="C21" s="684"/>
      <c r="D21" s="12" t="s">
        <v>79</v>
      </c>
      <c r="E21" s="200">
        <v>2</v>
      </c>
      <c r="F21" s="74">
        <v>2</v>
      </c>
      <c r="G21" s="74">
        <v>2</v>
      </c>
      <c r="H21" s="74">
        <v>2</v>
      </c>
      <c r="I21" s="74">
        <v>2</v>
      </c>
      <c r="J21" s="74">
        <v>2</v>
      </c>
      <c r="K21" s="74">
        <v>2</v>
      </c>
      <c r="L21" s="74">
        <v>2</v>
      </c>
      <c r="M21" s="74">
        <v>2</v>
      </c>
      <c r="N21" s="74">
        <v>2</v>
      </c>
      <c r="O21" s="74">
        <v>2</v>
      </c>
      <c r="P21" s="74">
        <v>2</v>
      </c>
      <c r="Q21" s="74">
        <v>2</v>
      </c>
      <c r="R21" s="74">
        <v>2</v>
      </c>
      <c r="S21" s="74"/>
      <c r="T21" s="74"/>
      <c r="U21" s="75"/>
      <c r="V21" s="76">
        <f t="shared" si="6"/>
        <v>28</v>
      </c>
      <c r="W21" s="79"/>
      <c r="X21" s="79"/>
      <c r="Y21" s="74">
        <v>2</v>
      </c>
      <c r="Z21" s="74">
        <v>2</v>
      </c>
      <c r="AA21" s="74">
        <v>2</v>
      </c>
      <c r="AB21" s="74">
        <v>2</v>
      </c>
      <c r="AC21" s="74">
        <v>2</v>
      </c>
      <c r="AD21" s="74">
        <v>2</v>
      </c>
      <c r="AE21" s="74">
        <v>2</v>
      </c>
      <c r="AF21" s="74">
        <v>2</v>
      </c>
      <c r="AG21" s="74">
        <v>2</v>
      </c>
      <c r="AH21" s="74">
        <v>2</v>
      </c>
      <c r="AI21" s="74">
        <v>2</v>
      </c>
      <c r="AJ21" s="74">
        <v>2</v>
      </c>
      <c r="AK21" s="74">
        <v>2</v>
      </c>
      <c r="AL21" s="74">
        <v>2</v>
      </c>
      <c r="AM21" s="74">
        <v>2</v>
      </c>
      <c r="AN21" s="74">
        <v>2</v>
      </c>
      <c r="AO21" s="74">
        <v>4</v>
      </c>
      <c r="AP21" s="407"/>
      <c r="AQ21" s="407"/>
      <c r="AR21" s="77"/>
      <c r="AS21" s="77"/>
      <c r="AT21" s="77"/>
      <c r="AU21" s="77"/>
      <c r="AV21" s="75"/>
      <c r="AW21" s="191">
        <f t="shared" si="8"/>
        <v>36</v>
      </c>
      <c r="AX21" s="71"/>
      <c r="AY21" s="71"/>
      <c r="AZ21" s="71"/>
      <c r="BA21" s="71"/>
      <c r="BB21" s="71"/>
      <c r="BC21" s="71"/>
      <c r="BD21" s="71"/>
      <c r="BE21" s="71"/>
      <c r="BF21" s="71"/>
      <c r="BG21" s="193"/>
      <c r="BH21" s="217">
        <f t="shared" si="9"/>
        <v>64</v>
      </c>
    </row>
    <row r="22" spans="1:60" ht="12.75" hidden="1" customHeight="1">
      <c r="A22" s="695"/>
      <c r="B22" s="683"/>
      <c r="C22" s="684"/>
      <c r="D22" s="15" t="s">
        <v>80</v>
      </c>
      <c r="E22" s="201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/>
      <c r="T22" s="45"/>
      <c r="U22" s="75"/>
      <c r="V22" s="76">
        <f t="shared" si="6"/>
        <v>0</v>
      </c>
      <c r="W22" s="79"/>
      <c r="X22" s="79"/>
      <c r="Y22" s="46">
        <v>0</v>
      </c>
      <c r="Z22" s="46">
        <v>1</v>
      </c>
      <c r="AA22" s="46">
        <v>1</v>
      </c>
      <c r="AB22" s="46">
        <v>0</v>
      </c>
      <c r="AC22" s="46">
        <v>1</v>
      </c>
      <c r="AD22" s="46">
        <v>1</v>
      </c>
      <c r="AE22" s="46">
        <v>0</v>
      </c>
      <c r="AF22" s="46">
        <v>0</v>
      </c>
      <c r="AG22" s="46">
        <v>1</v>
      </c>
      <c r="AH22" s="46">
        <v>0</v>
      </c>
      <c r="AI22" s="46">
        <v>1</v>
      </c>
      <c r="AJ22" s="46">
        <v>0</v>
      </c>
      <c r="AK22" s="46">
        <v>1</v>
      </c>
      <c r="AL22" s="46">
        <v>1</v>
      </c>
      <c r="AM22" s="46">
        <v>1</v>
      </c>
      <c r="AN22" s="46">
        <v>0</v>
      </c>
      <c r="AO22" s="46">
        <v>1</v>
      </c>
      <c r="AP22" s="411"/>
      <c r="AQ22" s="411"/>
      <c r="AR22" s="77"/>
      <c r="AS22" s="77"/>
      <c r="AT22" s="77"/>
      <c r="AU22" s="77"/>
      <c r="AV22" s="75"/>
      <c r="AW22" s="191">
        <f t="shared" si="8"/>
        <v>10</v>
      </c>
      <c r="AX22" s="71"/>
      <c r="AY22" s="71"/>
      <c r="AZ22" s="71"/>
      <c r="BA22" s="71"/>
      <c r="BB22" s="71"/>
      <c r="BC22" s="71"/>
      <c r="BD22" s="71"/>
      <c r="BE22" s="71"/>
      <c r="BF22" s="71"/>
      <c r="BG22" s="193"/>
      <c r="BH22" s="217">
        <f t="shared" si="9"/>
        <v>10</v>
      </c>
    </row>
    <row r="23" spans="1:60">
      <c r="A23" s="695"/>
      <c r="B23" s="645"/>
      <c r="C23" s="637"/>
      <c r="D23" s="367" t="s">
        <v>80</v>
      </c>
      <c r="E23" s="374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82"/>
      <c r="V23" s="375">
        <f t="shared" si="6"/>
        <v>0</v>
      </c>
      <c r="W23" s="376"/>
      <c r="X23" s="37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412"/>
      <c r="AQ23" s="412">
        <v>1</v>
      </c>
      <c r="AR23" s="77"/>
      <c r="AS23" s="77"/>
      <c r="AT23" s="383"/>
      <c r="AU23" s="383"/>
      <c r="AV23" s="382"/>
      <c r="AW23" s="331">
        <f t="shared" si="8"/>
        <v>1</v>
      </c>
      <c r="AX23" s="376"/>
      <c r="AY23" s="376"/>
      <c r="AZ23" s="376"/>
      <c r="BA23" s="376"/>
      <c r="BB23" s="376"/>
      <c r="BC23" s="376"/>
      <c r="BD23" s="376"/>
      <c r="BE23" s="376"/>
      <c r="BF23" s="376"/>
      <c r="BG23" s="390"/>
      <c r="BH23" s="381">
        <f t="shared" si="9"/>
        <v>1</v>
      </c>
    </row>
    <row r="24" spans="1:60">
      <c r="A24" s="695"/>
      <c r="B24" s="644" t="s">
        <v>6</v>
      </c>
      <c r="C24" s="636" t="s">
        <v>7</v>
      </c>
      <c r="D24" s="12" t="s">
        <v>79</v>
      </c>
      <c r="E24" s="200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3">
        <v>2</v>
      </c>
      <c r="N24" s="73">
        <v>2</v>
      </c>
      <c r="O24" s="73">
        <v>2</v>
      </c>
      <c r="P24" s="73">
        <v>2</v>
      </c>
      <c r="Q24" s="73">
        <v>2</v>
      </c>
      <c r="R24" s="73">
        <v>2</v>
      </c>
      <c r="S24" s="73">
        <v>2</v>
      </c>
      <c r="T24" s="73">
        <v>2</v>
      </c>
      <c r="U24" s="75" t="s">
        <v>164</v>
      </c>
      <c r="V24" s="76">
        <f t="shared" ref="V24:V26" si="10">SUM(E24:T24)</f>
        <v>32</v>
      </c>
      <c r="W24" s="79"/>
      <c r="X24" s="79"/>
      <c r="Y24" s="249">
        <v>2</v>
      </c>
      <c r="Z24" s="74">
        <v>2</v>
      </c>
      <c r="AA24" s="74">
        <v>2</v>
      </c>
      <c r="AB24" s="74">
        <v>2</v>
      </c>
      <c r="AC24" s="74">
        <v>2</v>
      </c>
      <c r="AD24" s="74">
        <v>2</v>
      </c>
      <c r="AE24" s="74">
        <v>2</v>
      </c>
      <c r="AF24" s="74">
        <v>2</v>
      </c>
      <c r="AG24" s="74">
        <v>2</v>
      </c>
      <c r="AH24" s="74">
        <v>2</v>
      </c>
      <c r="AI24" s="74">
        <v>2</v>
      </c>
      <c r="AJ24" s="74">
        <v>2</v>
      </c>
      <c r="AK24" s="74">
        <v>2</v>
      </c>
      <c r="AL24" s="74">
        <v>2</v>
      </c>
      <c r="AM24" s="74">
        <v>2</v>
      </c>
      <c r="AN24" s="74">
        <v>2</v>
      </c>
      <c r="AO24" s="74">
        <v>2</v>
      </c>
      <c r="AP24" s="407">
        <v>2</v>
      </c>
      <c r="AQ24" s="407">
        <v>0</v>
      </c>
      <c r="AR24" s="77"/>
      <c r="AS24" s="77"/>
      <c r="AT24" s="77"/>
      <c r="AU24" s="77"/>
      <c r="AV24" s="75" t="s">
        <v>164</v>
      </c>
      <c r="AW24" s="191">
        <f t="shared" ref="AW24:AW26" si="11">SUM(Y24:AU24)</f>
        <v>36</v>
      </c>
      <c r="AX24" s="71"/>
      <c r="AY24" s="71"/>
      <c r="AZ24" s="71"/>
      <c r="BA24" s="71"/>
      <c r="BB24" s="71"/>
      <c r="BC24" s="71"/>
      <c r="BD24" s="71"/>
      <c r="BE24" s="71"/>
      <c r="BF24" s="71"/>
      <c r="BG24" s="193"/>
      <c r="BH24" s="217">
        <f t="shared" si="9"/>
        <v>68</v>
      </c>
    </row>
    <row r="25" spans="1:60">
      <c r="A25" s="695"/>
      <c r="B25" s="645"/>
      <c r="C25" s="637"/>
      <c r="D25" s="367" t="s">
        <v>80</v>
      </c>
      <c r="E25" s="200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5"/>
      <c r="V25" s="76">
        <f t="shared" si="10"/>
        <v>0</v>
      </c>
      <c r="W25" s="79"/>
      <c r="X25" s="79"/>
      <c r="Y25" s="249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407"/>
      <c r="AQ25" s="407"/>
      <c r="AR25" s="77"/>
      <c r="AS25" s="77"/>
      <c r="AT25" s="77"/>
      <c r="AU25" s="77"/>
      <c r="AV25" s="75"/>
      <c r="AW25" s="331">
        <f t="shared" si="11"/>
        <v>0</v>
      </c>
      <c r="AX25" s="71"/>
      <c r="AY25" s="71"/>
      <c r="AZ25" s="71"/>
      <c r="BA25" s="71"/>
      <c r="BB25" s="71"/>
      <c r="BC25" s="71"/>
      <c r="BD25" s="71"/>
      <c r="BE25" s="71"/>
      <c r="BF25" s="71"/>
      <c r="BG25" s="193"/>
      <c r="BH25" s="217"/>
    </row>
    <row r="26" spans="1:60">
      <c r="A26" s="695"/>
      <c r="B26" s="644" t="s">
        <v>8</v>
      </c>
      <c r="C26" s="636" t="s">
        <v>193</v>
      </c>
      <c r="D26" s="12" t="s">
        <v>79</v>
      </c>
      <c r="E26" s="200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5"/>
      <c r="V26" s="76">
        <f t="shared" si="10"/>
        <v>0</v>
      </c>
      <c r="W26" s="79"/>
      <c r="X26" s="79"/>
      <c r="Y26" s="249">
        <v>4</v>
      </c>
      <c r="Z26" s="74">
        <v>2</v>
      </c>
      <c r="AA26" s="74">
        <v>2</v>
      </c>
      <c r="AB26" s="74">
        <v>4</v>
      </c>
      <c r="AC26" s="74">
        <v>2</v>
      </c>
      <c r="AD26" s="74">
        <v>4</v>
      </c>
      <c r="AE26" s="74">
        <v>2</v>
      </c>
      <c r="AF26" s="74">
        <v>4</v>
      </c>
      <c r="AG26" s="74">
        <v>2</v>
      </c>
      <c r="AH26" s="74">
        <v>4</v>
      </c>
      <c r="AI26" s="74">
        <v>2</v>
      </c>
      <c r="AJ26" s="74">
        <v>4</v>
      </c>
      <c r="AK26" s="74">
        <v>2</v>
      </c>
      <c r="AL26" s="74">
        <v>4</v>
      </c>
      <c r="AM26" s="74">
        <v>2</v>
      </c>
      <c r="AN26" s="74">
        <v>4</v>
      </c>
      <c r="AO26" s="74">
        <v>2</v>
      </c>
      <c r="AP26" s="407">
        <v>4</v>
      </c>
      <c r="AQ26" s="407">
        <v>2</v>
      </c>
      <c r="AR26" s="77"/>
      <c r="AS26" s="77"/>
      <c r="AT26" s="77"/>
      <c r="AU26" s="77"/>
      <c r="AV26" s="75" t="s">
        <v>47</v>
      </c>
      <c r="AW26" s="191">
        <f t="shared" si="11"/>
        <v>56</v>
      </c>
      <c r="AX26" s="71"/>
      <c r="AY26" s="71"/>
      <c r="AZ26" s="71"/>
      <c r="BA26" s="71"/>
      <c r="BB26" s="71"/>
      <c r="BC26" s="71"/>
      <c r="BD26" s="71"/>
      <c r="BE26" s="71"/>
      <c r="BF26" s="71"/>
      <c r="BG26" s="193"/>
      <c r="BH26" s="217"/>
    </row>
    <row r="27" spans="1:60" ht="13.5" thickBot="1">
      <c r="A27" s="695"/>
      <c r="B27" s="645"/>
      <c r="C27" s="682"/>
      <c r="D27" s="367" t="s">
        <v>80</v>
      </c>
      <c r="E27" s="374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82"/>
      <c r="V27" s="375">
        <f t="shared" si="6"/>
        <v>0</v>
      </c>
      <c r="W27" s="376"/>
      <c r="X27" s="376"/>
      <c r="Y27" s="346"/>
      <c r="Z27" s="346">
        <v>2</v>
      </c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408"/>
      <c r="AQ27" s="408"/>
      <c r="AR27" s="77"/>
      <c r="AS27" s="77"/>
      <c r="AT27" s="383"/>
      <c r="AU27" s="383"/>
      <c r="AV27" s="382"/>
      <c r="AW27" s="331">
        <f t="shared" si="8"/>
        <v>2</v>
      </c>
      <c r="AX27" s="376"/>
      <c r="AY27" s="376"/>
      <c r="AZ27" s="376"/>
      <c r="BA27" s="376"/>
      <c r="BB27" s="376"/>
      <c r="BC27" s="376"/>
      <c r="BD27" s="376"/>
      <c r="BE27" s="376"/>
      <c r="BF27" s="376"/>
      <c r="BG27" s="390"/>
      <c r="BH27" s="381">
        <f t="shared" si="9"/>
        <v>2</v>
      </c>
    </row>
    <row r="28" spans="1:60" ht="12.75" customHeight="1">
      <c r="A28" s="695"/>
      <c r="B28" s="256" t="s">
        <v>9</v>
      </c>
      <c r="C28" s="257" t="s">
        <v>10</v>
      </c>
      <c r="D28" s="33" t="s">
        <v>79</v>
      </c>
      <c r="E28" s="69">
        <f>SUM(E29,E33,E31)</f>
        <v>4</v>
      </c>
      <c r="F28" s="69">
        <f t="shared" ref="F28:T28" si="12">SUM(F29,F33,F31)</f>
        <v>2</v>
      </c>
      <c r="G28" s="69">
        <f t="shared" si="12"/>
        <v>4</v>
      </c>
      <c r="H28" s="69">
        <f t="shared" si="12"/>
        <v>2</v>
      </c>
      <c r="I28" s="69">
        <f t="shared" si="12"/>
        <v>2</v>
      </c>
      <c r="J28" s="69">
        <f t="shared" si="12"/>
        <v>2</v>
      </c>
      <c r="K28" s="69">
        <f t="shared" si="12"/>
        <v>4</v>
      </c>
      <c r="L28" s="69">
        <f t="shared" si="12"/>
        <v>4</v>
      </c>
      <c r="M28" s="69">
        <f t="shared" si="12"/>
        <v>4</v>
      </c>
      <c r="N28" s="69">
        <f t="shared" si="12"/>
        <v>4</v>
      </c>
      <c r="O28" s="69">
        <f t="shared" si="12"/>
        <v>2</v>
      </c>
      <c r="P28" s="69">
        <f t="shared" si="12"/>
        <v>4</v>
      </c>
      <c r="Q28" s="69">
        <f t="shared" si="12"/>
        <v>4</v>
      </c>
      <c r="R28" s="69">
        <f t="shared" si="12"/>
        <v>4</v>
      </c>
      <c r="S28" s="69">
        <f t="shared" si="12"/>
        <v>4</v>
      </c>
      <c r="T28" s="69">
        <f t="shared" si="12"/>
        <v>2</v>
      </c>
      <c r="U28" s="88"/>
      <c r="V28" s="70">
        <f>SUM(E28:T28)</f>
        <v>52</v>
      </c>
      <c r="W28" s="197"/>
      <c r="X28" s="197"/>
      <c r="Y28" s="69">
        <f>SUM(Y29,Y33,Y31)</f>
        <v>14</v>
      </c>
      <c r="Z28" s="69">
        <f t="shared" ref="Z28:AO28" si="13">SUM(Z29,Z33,Z31)</f>
        <v>12</v>
      </c>
      <c r="AA28" s="69">
        <f t="shared" si="13"/>
        <v>16</v>
      </c>
      <c r="AB28" s="69">
        <f t="shared" si="13"/>
        <v>10</v>
      </c>
      <c r="AC28" s="69">
        <f t="shared" si="13"/>
        <v>14</v>
      </c>
      <c r="AD28" s="69">
        <f t="shared" si="13"/>
        <v>12</v>
      </c>
      <c r="AE28" s="69">
        <f t="shared" si="13"/>
        <v>12</v>
      </c>
      <c r="AF28" s="69">
        <f t="shared" si="13"/>
        <v>12</v>
      </c>
      <c r="AG28" s="69">
        <f t="shared" si="13"/>
        <v>14</v>
      </c>
      <c r="AH28" s="69">
        <f t="shared" si="13"/>
        <v>12</v>
      </c>
      <c r="AI28" s="69">
        <f t="shared" si="13"/>
        <v>14</v>
      </c>
      <c r="AJ28" s="69">
        <f t="shared" si="13"/>
        <v>12</v>
      </c>
      <c r="AK28" s="69">
        <f t="shared" si="13"/>
        <v>14</v>
      </c>
      <c r="AL28" s="69">
        <f t="shared" si="13"/>
        <v>12</v>
      </c>
      <c r="AM28" s="69">
        <f t="shared" si="13"/>
        <v>16</v>
      </c>
      <c r="AN28" s="69">
        <f t="shared" si="13"/>
        <v>10</v>
      </c>
      <c r="AO28" s="69">
        <f t="shared" si="13"/>
        <v>14</v>
      </c>
      <c r="AP28" s="69">
        <f t="shared" ref="AP28" si="14">SUM(AP29,AP33,AP31)</f>
        <v>14</v>
      </c>
      <c r="AQ28" s="69">
        <f t="shared" ref="AQ28" si="15">SUM(AQ29,AQ33,AQ31)</f>
        <v>12</v>
      </c>
      <c r="AR28" s="77"/>
      <c r="AS28" s="77"/>
      <c r="AT28" s="388"/>
      <c r="AU28" s="388"/>
      <c r="AV28" s="88"/>
      <c r="AW28" s="70">
        <f>SUM(Y28:AU28)</f>
        <v>246</v>
      </c>
      <c r="AX28" s="88"/>
      <c r="AY28" s="88"/>
      <c r="AZ28" s="88"/>
      <c r="BA28" s="88"/>
      <c r="BB28" s="88"/>
      <c r="BC28" s="88"/>
      <c r="BD28" s="88"/>
      <c r="BE28" s="88"/>
      <c r="BF28" s="88"/>
      <c r="BG28" s="90"/>
      <c r="BH28" s="72">
        <f>SUM(V28,AW28)</f>
        <v>298</v>
      </c>
    </row>
    <row r="29" spans="1:60" ht="12.75" customHeight="1">
      <c r="A29" s="695"/>
      <c r="B29" s="683" t="s">
        <v>11</v>
      </c>
      <c r="C29" s="684" t="s">
        <v>165</v>
      </c>
      <c r="D29" s="202" t="s">
        <v>79</v>
      </c>
      <c r="E29" s="203">
        <v>4</v>
      </c>
      <c r="F29" s="204">
        <v>2</v>
      </c>
      <c r="G29" s="204">
        <v>4</v>
      </c>
      <c r="H29" s="204">
        <v>2</v>
      </c>
      <c r="I29" s="204">
        <v>2</v>
      </c>
      <c r="J29" s="204">
        <v>2</v>
      </c>
      <c r="K29" s="204">
        <v>4</v>
      </c>
      <c r="L29" s="204">
        <v>4</v>
      </c>
      <c r="M29" s="204">
        <v>4</v>
      </c>
      <c r="N29" s="204">
        <v>4</v>
      </c>
      <c r="O29" s="204">
        <v>2</v>
      </c>
      <c r="P29" s="204">
        <v>4</v>
      </c>
      <c r="Q29" s="204">
        <v>4</v>
      </c>
      <c r="R29" s="204">
        <v>4</v>
      </c>
      <c r="S29" s="204">
        <v>4</v>
      </c>
      <c r="T29" s="204">
        <v>2</v>
      </c>
      <c r="U29" s="81" t="s">
        <v>164</v>
      </c>
      <c r="V29" s="139">
        <f t="shared" si="6"/>
        <v>52</v>
      </c>
      <c r="W29" s="192"/>
      <c r="X29" s="192"/>
      <c r="Y29" s="204">
        <v>6</v>
      </c>
      <c r="Z29" s="204">
        <v>4</v>
      </c>
      <c r="AA29" s="204">
        <v>6</v>
      </c>
      <c r="AB29" s="204">
        <v>4</v>
      </c>
      <c r="AC29" s="204">
        <v>4</v>
      </c>
      <c r="AD29" s="204">
        <v>6</v>
      </c>
      <c r="AE29" s="204">
        <v>4</v>
      </c>
      <c r="AF29" s="204">
        <v>4</v>
      </c>
      <c r="AG29" s="204">
        <v>6</v>
      </c>
      <c r="AH29" s="204">
        <v>4</v>
      </c>
      <c r="AI29" s="204">
        <v>4</v>
      </c>
      <c r="AJ29" s="204">
        <v>6</v>
      </c>
      <c r="AK29" s="204">
        <v>4</v>
      </c>
      <c r="AL29" s="204">
        <v>4</v>
      </c>
      <c r="AM29" s="204">
        <v>6</v>
      </c>
      <c r="AN29" s="204">
        <v>4</v>
      </c>
      <c r="AO29" s="204">
        <v>4</v>
      </c>
      <c r="AP29" s="416">
        <v>6</v>
      </c>
      <c r="AQ29" s="416">
        <v>4</v>
      </c>
      <c r="AR29" s="77"/>
      <c r="AS29" s="77"/>
      <c r="AT29" s="388"/>
      <c r="AU29" s="388"/>
      <c r="AV29" s="313" t="s">
        <v>44</v>
      </c>
      <c r="AW29" s="191">
        <f t="shared" si="8"/>
        <v>90</v>
      </c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17">
        <f>SUM(E29:T29,Y29:AU29)</f>
        <v>142</v>
      </c>
    </row>
    <row r="30" spans="1:60" ht="12.75" customHeight="1">
      <c r="A30" s="695"/>
      <c r="B30" s="645"/>
      <c r="C30" s="637"/>
      <c r="D30" s="367" t="s">
        <v>80</v>
      </c>
      <c r="E30" s="378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>
        <v>1</v>
      </c>
      <c r="U30" s="386"/>
      <c r="V30" s="387">
        <f t="shared" si="6"/>
        <v>1</v>
      </c>
      <c r="W30" s="373"/>
      <c r="X30" s="373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410"/>
      <c r="AQ30" s="410">
        <v>1</v>
      </c>
      <c r="AR30" s="77"/>
      <c r="AS30" s="77"/>
      <c r="AT30" s="388"/>
      <c r="AU30" s="388"/>
      <c r="AV30" s="386"/>
      <c r="AW30" s="331">
        <f t="shared" si="8"/>
        <v>1</v>
      </c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81">
        <f t="shared" ref="BH30:BH34" si="16">SUM(E30:T30,Y30:AU30)</f>
        <v>2</v>
      </c>
    </row>
    <row r="31" spans="1:60" ht="12.75" customHeight="1">
      <c r="A31" s="695"/>
      <c r="B31" s="644" t="s">
        <v>136</v>
      </c>
      <c r="C31" s="679" t="s">
        <v>194</v>
      </c>
      <c r="D31" s="202" t="s">
        <v>79</v>
      </c>
      <c r="E31" s="378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86"/>
      <c r="V31" s="311">
        <f t="shared" si="6"/>
        <v>0</v>
      </c>
      <c r="W31" s="373"/>
      <c r="X31" s="373"/>
      <c r="Y31" s="368">
        <v>6</v>
      </c>
      <c r="Z31" s="368">
        <v>4</v>
      </c>
      <c r="AA31" s="368">
        <v>6</v>
      </c>
      <c r="AB31" s="368">
        <v>4</v>
      </c>
      <c r="AC31" s="368">
        <v>6</v>
      </c>
      <c r="AD31" s="368">
        <v>4</v>
      </c>
      <c r="AE31" s="368">
        <v>6</v>
      </c>
      <c r="AF31" s="368">
        <v>4</v>
      </c>
      <c r="AG31" s="368">
        <v>6</v>
      </c>
      <c r="AH31" s="368">
        <v>4</v>
      </c>
      <c r="AI31" s="368">
        <v>6</v>
      </c>
      <c r="AJ31" s="368">
        <v>4</v>
      </c>
      <c r="AK31" s="368">
        <v>6</v>
      </c>
      <c r="AL31" s="368">
        <v>6</v>
      </c>
      <c r="AM31" s="368">
        <v>6</v>
      </c>
      <c r="AN31" s="368">
        <v>4</v>
      </c>
      <c r="AO31" s="368">
        <v>6</v>
      </c>
      <c r="AP31" s="416">
        <v>4</v>
      </c>
      <c r="AQ31" s="416">
        <v>6</v>
      </c>
      <c r="AR31" s="77"/>
      <c r="AS31" s="77"/>
      <c r="AT31" s="388"/>
      <c r="AU31" s="388"/>
      <c r="AV31" s="313" t="s">
        <v>47</v>
      </c>
      <c r="AW31" s="191">
        <f t="shared" si="8"/>
        <v>98</v>
      </c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217">
        <f>SUM(E31:T31,Y31:AU31)</f>
        <v>98</v>
      </c>
    </row>
    <row r="32" spans="1:60" ht="12.75" customHeight="1" thickBot="1">
      <c r="A32" s="695"/>
      <c r="B32" s="681"/>
      <c r="C32" s="680"/>
      <c r="D32" s="367" t="s">
        <v>80</v>
      </c>
      <c r="E32" s="378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86"/>
      <c r="V32" s="387">
        <f t="shared" si="6"/>
        <v>0</v>
      </c>
      <c r="W32" s="373"/>
      <c r="X32" s="373"/>
      <c r="Y32" s="379"/>
      <c r="Z32" s="379"/>
      <c r="AA32" s="379"/>
      <c r="AB32" s="379"/>
      <c r="AC32" s="379"/>
      <c r="AD32" s="379"/>
      <c r="AE32" s="379"/>
      <c r="AF32" s="379"/>
      <c r="AG32" s="379"/>
      <c r="AH32" s="379">
        <v>2</v>
      </c>
      <c r="AI32" s="379"/>
      <c r="AJ32" s="379"/>
      <c r="AK32" s="379"/>
      <c r="AL32" s="379"/>
      <c r="AM32" s="379"/>
      <c r="AN32" s="379"/>
      <c r="AO32" s="379"/>
      <c r="AP32" s="410"/>
      <c r="AQ32" s="410"/>
      <c r="AR32" s="77"/>
      <c r="AS32" s="77"/>
      <c r="AT32" s="388"/>
      <c r="AU32" s="388"/>
      <c r="AV32" s="386"/>
      <c r="AW32" s="331">
        <f t="shared" si="8"/>
        <v>2</v>
      </c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81">
        <f t="shared" si="16"/>
        <v>2</v>
      </c>
    </row>
    <row r="33" spans="1:60" ht="12.75" customHeight="1">
      <c r="A33" s="695"/>
      <c r="B33" s="644" t="s">
        <v>167</v>
      </c>
      <c r="C33" s="636" t="s">
        <v>168</v>
      </c>
      <c r="D33" s="12" t="s">
        <v>79</v>
      </c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311">
        <f t="shared" si="6"/>
        <v>0</v>
      </c>
      <c r="W33" s="79"/>
      <c r="X33" s="79"/>
      <c r="Y33" s="74">
        <v>2</v>
      </c>
      <c r="Z33" s="74">
        <v>4</v>
      </c>
      <c r="AA33" s="74">
        <v>4</v>
      </c>
      <c r="AB33" s="74">
        <v>2</v>
      </c>
      <c r="AC33" s="74">
        <v>4</v>
      </c>
      <c r="AD33" s="74">
        <v>2</v>
      </c>
      <c r="AE33" s="74">
        <v>2</v>
      </c>
      <c r="AF33" s="74">
        <v>4</v>
      </c>
      <c r="AG33" s="74">
        <v>2</v>
      </c>
      <c r="AH33" s="74">
        <v>4</v>
      </c>
      <c r="AI33" s="74">
        <v>4</v>
      </c>
      <c r="AJ33" s="74">
        <v>2</v>
      </c>
      <c r="AK33" s="74">
        <v>4</v>
      </c>
      <c r="AL33" s="74">
        <v>2</v>
      </c>
      <c r="AM33" s="74">
        <v>4</v>
      </c>
      <c r="AN33" s="74">
        <v>2</v>
      </c>
      <c r="AO33" s="74">
        <v>4</v>
      </c>
      <c r="AP33" s="407">
        <v>4</v>
      </c>
      <c r="AQ33" s="407">
        <v>2</v>
      </c>
      <c r="AR33" s="77"/>
      <c r="AS33" s="77"/>
      <c r="AT33" s="77"/>
      <c r="AU33" s="77"/>
      <c r="AV33" s="75" t="s">
        <v>47</v>
      </c>
      <c r="AW33" s="191">
        <f t="shared" ref="AW33" si="17">SUM(Y33:AU33)</f>
        <v>58</v>
      </c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17">
        <f t="shared" si="16"/>
        <v>58</v>
      </c>
    </row>
    <row r="34" spans="1:60" ht="15.75" customHeight="1" thickBot="1">
      <c r="A34" s="695"/>
      <c r="B34" s="681"/>
      <c r="C34" s="682"/>
      <c r="D34" s="367" t="s">
        <v>80</v>
      </c>
      <c r="E34" s="345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82"/>
      <c r="V34" s="375">
        <f t="shared" si="6"/>
        <v>0</v>
      </c>
      <c r="W34" s="376"/>
      <c r="X34" s="376"/>
      <c r="Y34" s="346"/>
      <c r="Z34" s="346"/>
      <c r="AA34" s="346"/>
      <c r="AB34" s="346"/>
      <c r="AC34" s="346">
        <v>2</v>
      </c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408"/>
      <c r="AQ34" s="408"/>
      <c r="AR34" s="77"/>
      <c r="AS34" s="77"/>
      <c r="AT34" s="383"/>
      <c r="AU34" s="383"/>
      <c r="AV34" s="382"/>
      <c r="AW34" s="331">
        <f t="shared" si="8"/>
        <v>2</v>
      </c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81">
        <f t="shared" si="16"/>
        <v>2</v>
      </c>
    </row>
    <row r="35" spans="1:60" ht="19.5" customHeight="1" thickBot="1">
      <c r="A35" s="695"/>
      <c r="B35" s="263" t="s">
        <v>14</v>
      </c>
      <c r="C35" s="264" t="s">
        <v>13</v>
      </c>
      <c r="D35" s="33" t="s">
        <v>79</v>
      </c>
      <c r="E35" s="69">
        <f>SUM(E36,E59,)</f>
        <v>16</v>
      </c>
      <c r="F35" s="69">
        <f t="shared" ref="F35:T35" si="18">SUM(F36,F59,)</f>
        <v>18</v>
      </c>
      <c r="G35" s="69">
        <f t="shared" si="18"/>
        <v>16</v>
      </c>
      <c r="H35" s="69">
        <f t="shared" si="18"/>
        <v>20</v>
      </c>
      <c r="I35" s="69">
        <f t="shared" si="18"/>
        <v>18</v>
      </c>
      <c r="J35" s="69">
        <f t="shared" si="18"/>
        <v>16</v>
      </c>
      <c r="K35" s="69">
        <f t="shared" si="18"/>
        <v>18</v>
      </c>
      <c r="L35" s="69">
        <f t="shared" si="18"/>
        <v>18</v>
      </c>
      <c r="M35" s="69">
        <f t="shared" si="18"/>
        <v>20</v>
      </c>
      <c r="N35" s="69">
        <f t="shared" si="18"/>
        <v>20</v>
      </c>
      <c r="O35" s="69">
        <f t="shared" si="18"/>
        <v>20</v>
      </c>
      <c r="P35" s="69">
        <f t="shared" si="18"/>
        <v>18</v>
      </c>
      <c r="Q35" s="69">
        <f t="shared" si="18"/>
        <v>18</v>
      </c>
      <c r="R35" s="69">
        <f t="shared" si="18"/>
        <v>18</v>
      </c>
      <c r="S35" s="69">
        <f t="shared" si="18"/>
        <v>18</v>
      </c>
      <c r="T35" s="69">
        <f t="shared" si="18"/>
        <v>19</v>
      </c>
      <c r="U35" s="88"/>
      <c r="V35" s="89">
        <f>SUM(E35:T35)</f>
        <v>291</v>
      </c>
      <c r="W35" s="88"/>
      <c r="X35" s="88"/>
      <c r="Y35" s="69">
        <f>SUM(Y36,Y59,)</f>
        <v>14</v>
      </c>
      <c r="Z35" s="69">
        <f t="shared" ref="Z35:AS35" si="19">SUM(Z36,Z59,)</f>
        <v>16</v>
      </c>
      <c r="AA35" s="69">
        <f t="shared" si="19"/>
        <v>14</v>
      </c>
      <c r="AB35" s="69">
        <f t="shared" si="19"/>
        <v>16</v>
      </c>
      <c r="AC35" s="69">
        <f t="shared" si="19"/>
        <v>14</v>
      </c>
      <c r="AD35" s="69">
        <f t="shared" si="19"/>
        <v>16</v>
      </c>
      <c r="AE35" s="69">
        <f t="shared" si="19"/>
        <v>18</v>
      </c>
      <c r="AF35" s="69">
        <f t="shared" si="19"/>
        <v>16</v>
      </c>
      <c r="AG35" s="69">
        <f t="shared" si="19"/>
        <v>16</v>
      </c>
      <c r="AH35" s="69">
        <f t="shared" si="19"/>
        <v>14</v>
      </c>
      <c r="AI35" s="69">
        <f t="shared" si="19"/>
        <v>14</v>
      </c>
      <c r="AJ35" s="69">
        <f t="shared" si="19"/>
        <v>16</v>
      </c>
      <c r="AK35" s="69">
        <f t="shared" si="19"/>
        <v>16</v>
      </c>
      <c r="AL35" s="69">
        <f t="shared" si="19"/>
        <v>16</v>
      </c>
      <c r="AM35" s="69">
        <f t="shared" si="19"/>
        <v>14</v>
      </c>
      <c r="AN35" s="69">
        <f t="shared" si="19"/>
        <v>16</v>
      </c>
      <c r="AO35" s="69">
        <f t="shared" si="19"/>
        <v>14</v>
      </c>
      <c r="AP35" s="69">
        <f t="shared" si="19"/>
        <v>12</v>
      </c>
      <c r="AQ35" s="69">
        <f t="shared" si="19"/>
        <v>17</v>
      </c>
      <c r="AR35" s="69">
        <f t="shared" si="19"/>
        <v>36</v>
      </c>
      <c r="AS35" s="69">
        <f t="shared" si="19"/>
        <v>36</v>
      </c>
      <c r="AT35" s="69">
        <f t="shared" ref="AT35" si="20">SUM(AT36,AT59,)</f>
        <v>36</v>
      </c>
      <c r="AU35" s="69">
        <f t="shared" ref="AU35" si="21">SUM(AU36,AU59,)</f>
        <v>36</v>
      </c>
      <c r="AV35" s="88"/>
      <c r="AW35" s="82">
        <f>SUM(Y35:AU35)</f>
        <v>433</v>
      </c>
      <c r="AX35" s="88"/>
      <c r="AY35" s="88"/>
      <c r="AZ35" s="88"/>
      <c r="BA35" s="88"/>
      <c r="BB35" s="88"/>
      <c r="BC35" s="88"/>
      <c r="BD35" s="88"/>
      <c r="BE35" s="88"/>
      <c r="BF35" s="88"/>
      <c r="BG35" s="90"/>
      <c r="BH35" s="72">
        <f>SUM(V35,AW35)</f>
        <v>724</v>
      </c>
    </row>
    <row r="36" spans="1:60" ht="20.100000000000001" customHeight="1">
      <c r="A36" s="695"/>
      <c r="B36" s="261" t="s">
        <v>14</v>
      </c>
      <c r="C36" s="262" t="s">
        <v>15</v>
      </c>
      <c r="D36" s="91" t="s">
        <v>79</v>
      </c>
      <c r="E36" s="92">
        <f>SUM(E37,E39,E41,E43,E45,E49,E53,E55)</f>
        <v>16</v>
      </c>
      <c r="F36" s="92">
        <f t="shared" ref="F36:T36" si="22">SUM(F37,F39,F41,F43,F45,F49,F53,F55)</f>
        <v>18</v>
      </c>
      <c r="G36" s="92">
        <f t="shared" si="22"/>
        <v>16</v>
      </c>
      <c r="H36" s="92">
        <f t="shared" si="22"/>
        <v>20</v>
      </c>
      <c r="I36" s="92">
        <f t="shared" si="22"/>
        <v>18</v>
      </c>
      <c r="J36" s="92">
        <f t="shared" si="22"/>
        <v>16</v>
      </c>
      <c r="K36" s="92">
        <f t="shared" si="22"/>
        <v>18</v>
      </c>
      <c r="L36" s="92">
        <f t="shared" si="22"/>
        <v>18</v>
      </c>
      <c r="M36" s="92">
        <f t="shared" si="22"/>
        <v>20</v>
      </c>
      <c r="N36" s="92">
        <f t="shared" si="22"/>
        <v>20</v>
      </c>
      <c r="O36" s="92">
        <f t="shared" si="22"/>
        <v>20</v>
      </c>
      <c r="P36" s="92">
        <f t="shared" si="22"/>
        <v>18</v>
      </c>
      <c r="Q36" s="92">
        <f t="shared" si="22"/>
        <v>18</v>
      </c>
      <c r="R36" s="92">
        <f t="shared" si="22"/>
        <v>18</v>
      </c>
      <c r="S36" s="92">
        <f t="shared" si="22"/>
        <v>18</v>
      </c>
      <c r="T36" s="92">
        <f t="shared" si="22"/>
        <v>19</v>
      </c>
      <c r="U36" s="93"/>
      <c r="V36" s="89">
        <f>SUM(E36:T36)</f>
        <v>291</v>
      </c>
      <c r="W36" s="93"/>
      <c r="X36" s="93"/>
      <c r="Y36" s="92">
        <f>SUM(Y37,Y39,Y41,Y43,Y45,Y49,Y53,Y55)</f>
        <v>4</v>
      </c>
      <c r="Z36" s="92">
        <f t="shared" ref="Z36:AS36" si="23">SUM(Z37,Z39,Z41,Z43,Z45,Z49,Z53,Z55)</f>
        <v>2</v>
      </c>
      <c r="AA36" s="92">
        <f t="shared" si="23"/>
        <v>4</v>
      </c>
      <c r="AB36" s="92">
        <f t="shared" si="23"/>
        <v>2</v>
      </c>
      <c r="AC36" s="92">
        <f t="shared" si="23"/>
        <v>4</v>
      </c>
      <c r="AD36" s="92">
        <f t="shared" si="23"/>
        <v>2</v>
      </c>
      <c r="AE36" s="92">
        <f t="shared" si="23"/>
        <v>4</v>
      </c>
      <c r="AF36" s="92">
        <f t="shared" si="23"/>
        <v>2</v>
      </c>
      <c r="AG36" s="92">
        <f t="shared" si="23"/>
        <v>4</v>
      </c>
      <c r="AH36" s="92">
        <f t="shared" si="23"/>
        <v>2</v>
      </c>
      <c r="AI36" s="92">
        <f t="shared" si="23"/>
        <v>4</v>
      </c>
      <c r="AJ36" s="92">
        <f t="shared" si="23"/>
        <v>2</v>
      </c>
      <c r="AK36" s="92">
        <f t="shared" si="23"/>
        <v>4</v>
      </c>
      <c r="AL36" s="92">
        <f t="shared" si="23"/>
        <v>2</v>
      </c>
      <c r="AM36" s="92">
        <f t="shared" si="23"/>
        <v>4</v>
      </c>
      <c r="AN36" s="92">
        <f t="shared" si="23"/>
        <v>2</v>
      </c>
      <c r="AO36" s="92">
        <f t="shared" si="23"/>
        <v>4</v>
      </c>
      <c r="AP36" s="92">
        <f t="shared" si="23"/>
        <v>2</v>
      </c>
      <c r="AQ36" s="92">
        <f t="shared" si="23"/>
        <v>4</v>
      </c>
      <c r="AR36" s="92">
        <f t="shared" si="23"/>
        <v>0</v>
      </c>
      <c r="AS36" s="92">
        <f t="shared" si="23"/>
        <v>0</v>
      </c>
      <c r="AT36" s="92">
        <f t="shared" ref="AT36:AU36" si="24">SUM(AT37,AT39,AT41,AT43,AT45,AT49,AT53,AT56)</f>
        <v>0</v>
      </c>
      <c r="AU36" s="92">
        <f t="shared" si="24"/>
        <v>0</v>
      </c>
      <c r="AV36" s="93"/>
      <c r="AW36" s="70">
        <f>SUM(AW37,AW39,AW41,AW43,AW45,AW49,AW53,AW55)</f>
        <v>58</v>
      </c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72">
        <f>SUM(V36,AW36)</f>
        <v>349</v>
      </c>
    </row>
    <row r="37" spans="1:60" ht="15.75" customHeight="1">
      <c r="A37" s="695"/>
      <c r="B37" s="644" t="s">
        <v>16</v>
      </c>
      <c r="C37" s="636" t="s">
        <v>183</v>
      </c>
      <c r="D37" s="12" t="s">
        <v>79</v>
      </c>
      <c r="E37" s="73">
        <v>0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2</v>
      </c>
      <c r="L37" s="73">
        <v>2</v>
      </c>
      <c r="M37" s="73">
        <v>2</v>
      </c>
      <c r="N37" s="73">
        <v>2</v>
      </c>
      <c r="O37" s="73">
        <v>0</v>
      </c>
      <c r="P37" s="73">
        <v>2</v>
      </c>
      <c r="Q37" s="73">
        <v>2</v>
      </c>
      <c r="R37" s="73">
        <v>0</v>
      </c>
      <c r="S37" s="73">
        <v>2</v>
      </c>
      <c r="T37" s="73">
        <v>0</v>
      </c>
      <c r="U37" s="75" t="s">
        <v>47</v>
      </c>
      <c r="V37" s="76">
        <f t="shared" si="6"/>
        <v>24</v>
      </c>
      <c r="W37" s="95"/>
      <c r="X37" s="95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407"/>
      <c r="AQ37" s="407"/>
      <c r="AR37" s="77"/>
      <c r="AS37" s="77"/>
      <c r="AT37" s="77"/>
      <c r="AU37" s="77"/>
      <c r="AV37" s="75"/>
      <c r="AW37" s="191">
        <f t="shared" si="8"/>
        <v>0</v>
      </c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101">
        <f t="shared" ref="BH37:BH56" si="25">SUM(E37:T37,Y37:AU37)</f>
        <v>24</v>
      </c>
    </row>
    <row r="38" spans="1:60" ht="15" customHeight="1">
      <c r="A38" s="695"/>
      <c r="B38" s="645"/>
      <c r="C38" s="637"/>
      <c r="D38" s="367" t="s">
        <v>80</v>
      </c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82"/>
      <c r="V38" s="375">
        <f t="shared" si="6"/>
        <v>0</v>
      </c>
      <c r="W38" s="391"/>
      <c r="X38" s="391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408"/>
      <c r="AQ38" s="408"/>
      <c r="AR38" s="77"/>
      <c r="AS38" s="77"/>
      <c r="AT38" s="383"/>
      <c r="AU38" s="383"/>
      <c r="AV38" s="382"/>
      <c r="AW38" s="331">
        <f t="shared" si="8"/>
        <v>0</v>
      </c>
      <c r="AX38" s="391"/>
      <c r="AY38" s="391"/>
      <c r="AZ38" s="391"/>
      <c r="BA38" s="391"/>
      <c r="BB38" s="391"/>
      <c r="BC38" s="391"/>
      <c r="BD38" s="391"/>
      <c r="BE38" s="391"/>
      <c r="BF38" s="391"/>
      <c r="BG38" s="392"/>
      <c r="BH38" s="393">
        <f t="shared" si="25"/>
        <v>0</v>
      </c>
    </row>
    <row r="39" spans="1:60" ht="17.25" customHeight="1">
      <c r="A39" s="695"/>
      <c r="B39" s="644" t="s">
        <v>137</v>
      </c>
      <c r="C39" s="636" t="s">
        <v>195</v>
      </c>
      <c r="D39" s="12" t="s">
        <v>79</v>
      </c>
      <c r="E39" s="73">
        <v>4</v>
      </c>
      <c r="F39" s="74">
        <v>4</v>
      </c>
      <c r="G39" s="74">
        <v>2</v>
      </c>
      <c r="H39" s="74">
        <v>4</v>
      </c>
      <c r="I39" s="74">
        <v>4</v>
      </c>
      <c r="J39" s="74">
        <v>2</v>
      </c>
      <c r="K39" s="74">
        <v>4</v>
      </c>
      <c r="L39" s="74">
        <v>4</v>
      </c>
      <c r="M39" s="74">
        <v>2</v>
      </c>
      <c r="N39" s="74">
        <v>4</v>
      </c>
      <c r="O39" s="74">
        <v>4</v>
      </c>
      <c r="P39" s="74">
        <v>2</v>
      </c>
      <c r="Q39" s="74">
        <v>2</v>
      </c>
      <c r="R39" s="74">
        <v>4</v>
      </c>
      <c r="S39" s="74">
        <v>2</v>
      </c>
      <c r="T39" s="74">
        <v>4</v>
      </c>
      <c r="U39" s="75" t="s">
        <v>44</v>
      </c>
      <c r="V39" s="76">
        <f t="shared" si="6"/>
        <v>52</v>
      </c>
      <c r="W39" s="95"/>
      <c r="X39" s="95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407"/>
      <c r="AQ39" s="407"/>
      <c r="AR39" s="77"/>
      <c r="AS39" s="77"/>
      <c r="AT39" s="77"/>
      <c r="AU39" s="77"/>
      <c r="AV39" s="75"/>
      <c r="AW39" s="191">
        <f t="shared" si="8"/>
        <v>0</v>
      </c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101">
        <f t="shared" si="25"/>
        <v>52</v>
      </c>
    </row>
    <row r="40" spans="1:60" ht="15.75" customHeight="1">
      <c r="A40" s="695"/>
      <c r="B40" s="645"/>
      <c r="C40" s="637"/>
      <c r="D40" s="367" t="s">
        <v>80</v>
      </c>
      <c r="E40" s="345"/>
      <c r="F40" s="346"/>
      <c r="G40" s="346"/>
      <c r="H40" s="346"/>
      <c r="I40" s="346"/>
      <c r="J40" s="346"/>
      <c r="K40" s="346"/>
      <c r="L40" s="346"/>
      <c r="M40" s="346"/>
      <c r="N40" s="346"/>
      <c r="O40" s="346">
        <v>2</v>
      </c>
      <c r="P40" s="346"/>
      <c r="Q40" s="346"/>
      <c r="R40" s="346"/>
      <c r="S40" s="346"/>
      <c r="T40" s="346"/>
      <c r="U40" s="382"/>
      <c r="V40" s="375">
        <f t="shared" si="6"/>
        <v>2</v>
      </c>
      <c r="W40" s="391"/>
      <c r="X40" s="391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408"/>
      <c r="AQ40" s="408"/>
      <c r="AR40" s="77"/>
      <c r="AS40" s="77"/>
      <c r="AT40" s="383"/>
      <c r="AU40" s="383"/>
      <c r="AV40" s="382"/>
      <c r="AW40" s="331">
        <f t="shared" si="8"/>
        <v>0</v>
      </c>
      <c r="AX40" s="391"/>
      <c r="AY40" s="391"/>
      <c r="AZ40" s="391"/>
      <c r="BA40" s="391"/>
      <c r="BB40" s="391"/>
      <c r="BC40" s="391"/>
      <c r="BD40" s="391"/>
      <c r="BE40" s="391"/>
      <c r="BF40" s="391"/>
      <c r="BG40" s="392"/>
      <c r="BH40" s="393">
        <f t="shared" si="25"/>
        <v>2</v>
      </c>
    </row>
    <row r="41" spans="1:60" ht="14.25" customHeight="1">
      <c r="A41" s="695"/>
      <c r="B41" s="644" t="s">
        <v>17</v>
      </c>
      <c r="C41" s="636" t="s">
        <v>196</v>
      </c>
      <c r="D41" s="12" t="s">
        <v>79</v>
      </c>
      <c r="E41" s="73">
        <v>2</v>
      </c>
      <c r="F41" s="74">
        <v>2</v>
      </c>
      <c r="G41" s="74">
        <v>2</v>
      </c>
      <c r="H41" s="74">
        <v>4</v>
      </c>
      <c r="I41" s="74">
        <v>2</v>
      </c>
      <c r="J41" s="74">
        <v>2</v>
      </c>
      <c r="K41" s="74">
        <v>2</v>
      </c>
      <c r="L41" s="74">
        <v>2</v>
      </c>
      <c r="M41" s="74">
        <v>4</v>
      </c>
      <c r="N41" s="74">
        <v>4</v>
      </c>
      <c r="O41" s="74">
        <v>4</v>
      </c>
      <c r="P41" s="74">
        <v>4</v>
      </c>
      <c r="Q41" s="74">
        <v>4</v>
      </c>
      <c r="R41" s="74">
        <v>4</v>
      </c>
      <c r="S41" s="74">
        <v>4</v>
      </c>
      <c r="T41" s="74">
        <v>3</v>
      </c>
      <c r="U41" s="75" t="s">
        <v>47</v>
      </c>
      <c r="V41" s="76">
        <f t="shared" si="6"/>
        <v>49</v>
      </c>
      <c r="W41" s="95"/>
      <c r="X41" s="95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407"/>
      <c r="AQ41" s="407"/>
      <c r="AR41" s="77"/>
      <c r="AS41" s="77"/>
      <c r="AT41" s="77"/>
      <c r="AU41" s="77"/>
      <c r="AV41" s="75"/>
      <c r="AW41" s="191">
        <f t="shared" si="8"/>
        <v>0</v>
      </c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101">
        <f t="shared" si="25"/>
        <v>49</v>
      </c>
    </row>
    <row r="42" spans="1:60" ht="12.75" customHeight="1">
      <c r="A42" s="695"/>
      <c r="B42" s="645"/>
      <c r="C42" s="637"/>
      <c r="D42" s="367" t="s">
        <v>80</v>
      </c>
      <c r="E42" s="345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>
        <v>2</v>
      </c>
      <c r="T42" s="346"/>
      <c r="U42" s="382"/>
      <c r="V42" s="375">
        <f t="shared" si="6"/>
        <v>2</v>
      </c>
      <c r="W42" s="391"/>
      <c r="X42" s="391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408"/>
      <c r="AQ42" s="408"/>
      <c r="AR42" s="77"/>
      <c r="AS42" s="77"/>
      <c r="AT42" s="383"/>
      <c r="AU42" s="383"/>
      <c r="AV42" s="382"/>
      <c r="AW42" s="331">
        <f t="shared" si="8"/>
        <v>0</v>
      </c>
      <c r="AX42" s="391"/>
      <c r="AY42" s="391"/>
      <c r="AZ42" s="391"/>
      <c r="BA42" s="391"/>
      <c r="BB42" s="391"/>
      <c r="BC42" s="391"/>
      <c r="BD42" s="391"/>
      <c r="BE42" s="391"/>
      <c r="BF42" s="391"/>
      <c r="BG42" s="392"/>
      <c r="BH42" s="393">
        <f t="shared" si="25"/>
        <v>2</v>
      </c>
    </row>
    <row r="43" spans="1:60" ht="16.5" customHeight="1">
      <c r="A43" s="695"/>
      <c r="B43" s="644" t="s">
        <v>18</v>
      </c>
      <c r="C43" s="636" t="s">
        <v>197</v>
      </c>
      <c r="D43" s="12" t="s">
        <v>79</v>
      </c>
      <c r="E43" s="73">
        <v>6</v>
      </c>
      <c r="F43" s="74">
        <v>6</v>
      </c>
      <c r="G43" s="74">
        <v>6</v>
      </c>
      <c r="H43" s="74">
        <v>6</v>
      </c>
      <c r="I43" s="74">
        <v>6</v>
      </c>
      <c r="J43" s="74">
        <v>6</v>
      </c>
      <c r="K43" s="74">
        <v>4</v>
      </c>
      <c r="L43" s="74">
        <v>6</v>
      </c>
      <c r="M43" s="74">
        <v>6</v>
      </c>
      <c r="N43" s="74">
        <v>6</v>
      </c>
      <c r="O43" s="74">
        <v>6</v>
      </c>
      <c r="P43" s="74">
        <v>6</v>
      </c>
      <c r="Q43" s="74">
        <v>4</v>
      </c>
      <c r="R43" s="74">
        <v>6</v>
      </c>
      <c r="S43" s="74">
        <v>4</v>
      </c>
      <c r="T43" s="74">
        <v>6</v>
      </c>
      <c r="U43" s="75" t="s">
        <v>164</v>
      </c>
      <c r="V43" s="76">
        <f t="shared" si="6"/>
        <v>90</v>
      </c>
      <c r="W43" s="95"/>
      <c r="X43" s="95"/>
      <c r="Y43" s="74">
        <v>4</v>
      </c>
      <c r="Z43" s="74">
        <v>2</v>
      </c>
      <c r="AA43" s="74">
        <v>4</v>
      </c>
      <c r="AB43" s="74">
        <v>2</v>
      </c>
      <c r="AC43" s="74">
        <v>4</v>
      </c>
      <c r="AD43" s="74">
        <v>2</v>
      </c>
      <c r="AE43" s="74">
        <v>4</v>
      </c>
      <c r="AF43" s="74">
        <v>2</v>
      </c>
      <c r="AG43" s="74">
        <v>4</v>
      </c>
      <c r="AH43" s="74">
        <v>2</v>
      </c>
      <c r="AI43" s="74">
        <v>4</v>
      </c>
      <c r="AJ43" s="74">
        <v>2</v>
      </c>
      <c r="AK43" s="74">
        <v>4</v>
      </c>
      <c r="AL43" s="74">
        <v>2</v>
      </c>
      <c r="AM43" s="74">
        <v>4</v>
      </c>
      <c r="AN43" s="74">
        <v>2</v>
      </c>
      <c r="AO43" s="74">
        <v>4</v>
      </c>
      <c r="AP43" s="407">
        <v>2</v>
      </c>
      <c r="AQ43" s="407">
        <v>4</v>
      </c>
      <c r="AR43" s="77"/>
      <c r="AS43" s="77"/>
      <c r="AT43" s="77"/>
      <c r="AU43" s="77"/>
      <c r="AV43" s="75" t="s">
        <v>44</v>
      </c>
      <c r="AW43" s="191">
        <f t="shared" si="8"/>
        <v>58</v>
      </c>
      <c r="AX43" s="95"/>
      <c r="AY43" s="95"/>
      <c r="AZ43" s="95"/>
      <c r="BA43" s="95"/>
      <c r="BB43" s="95"/>
      <c r="BC43" s="95"/>
      <c r="BD43" s="95"/>
      <c r="BE43" s="95"/>
      <c r="BF43" s="95"/>
      <c r="BG43" s="96"/>
      <c r="BH43" s="101">
        <f t="shared" si="25"/>
        <v>148</v>
      </c>
    </row>
    <row r="44" spans="1:60" ht="15.75" customHeight="1">
      <c r="A44" s="695"/>
      <c r="B44" s="645"/>
      <c r="C44" s="637"/>
      <c r="D44" s="367" t="s">
        <v>80</v>
      </c>
      <c r="E44" s="345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>
        <v>2</v>
      </c>
      <c r="R44" s="346"/>
      <c r="S44" s="346"/>
      <c r="T44" s="346"/>
      <c r="U44" s="382"/>
      <c r="V44" s="375">
        <f t="shared" si="6"/>
        <v>2</v>
      </c>
      <c r="W44" s="391"/>
      <c r="X44" s="391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>
        <v>2</v>
      </c>
      <c r="AJ44" s="346"/>
      <c r="AK44" s="346"/>
      <c r="AL44" s="346"/>
      <c r="AM44" s="346"/>
      <c r="AN44" s="346"/>
      <c r="AO44" s="346"/>
      <c r="AP44" s="408"/>
      <c r="AQ44" s="408"/>
      <c r="AR44" s="77"/>
      <c r="AS44" s="77"/>
      <c r="AT44" s="383"/>
      <c r="AU44" s="383"/>
      <c r="AV44" s="382"/>
      <c r="AW44" s="331">
        <f t="shared" si="8"/>
        <v>2</v>
      </c>
      <c r="AX44" s="391"/>
      <c r="AY44" s="391"/>
      <c r="AZ44" s="391"/>
      <c r="BA44" s="391"/>
      <c r="BB44" s="391"/>
      <c r="BC44" s="391"/>
      <c r="BD44" s="391"/>
      <c r="BE44" s="391"/>
      <c r="BF44" s="391"/>
      <c r="BG44" s="392"/>
      <c r="BH44" s="393">
        <f t="shared" si="25"/>
        <v>4</v>
      </c>
    </row>
    <row r="45" spans="1:60" ht="16.5" customHeight="1">
      <c r="A45" s="695"/>
      <c r="B45" s="644" t="s">
        <v>21</v>
      </c>
      <c r="C45" s="636" t="s">
        <v>198</v>
      </c>
      <c r="D45" s="12" t="s">
        <v>79</v>
      </c>
      <c r="E45" s="73">
        <v>4</v>
      </c>
      <c r="F45" s="74">
        <v>4</v>
      </c>
      <c r="G45" s="74">
        <v>4</v>
      </c>
      <c r="H45" s="74">
        <v>4</v>
      </c>
      <c r="I45" s="74">
        <v>4</v>
      </c>
      <c r="J45" s="74">
        <v>4</v>
      </c>
      <c r="K45" s="74">
        <v>6</v>
      </c>
      <c r="L45" s="74">
        <v>4</v>
      </c>
      <c r="M45" s="74">
        <v>6</v>
      </c>
      <c r="N45" s="74">
        <v>4</v>
      </c>
      <c r="O45" s="74">
        <v>6</v>
      </c>
      <c r="P45" s="74">
        <v>4</v>
      </c>
      <c r="Q45" s="74">
        <v>6</v>
      </c>
      <c r="R45" s="74">
        <v>4</v>
      </c>
      <c r="S45" s="74">
        <v>6</v>
      </c>
      <c r="T45" s="74">
        <v>6</v>
      </c>
      <c r="U45" s="75" t="s">
        <v>44</v>
      </c>
      <c r="V45" s="76">
        <f t="shared" si="6"/>
        <v>76</v>
      </c>
      <c r="W45" s="95"/>
      <c r="X45" s="95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407"/>
      <c r="AQ45" s="407"/>
      <c r="AR45" s="77"/>
      <c r="AS45" s="77"/>
      <c r="AT45" s="77"/>
      <c r="AU45" s="77"/>
      <c r="AV45" s="75"/>
      <c r="AW45" s="191">
        <f t="shared" si="8"/>
        <v>0</v>
      </c>
      <c r="AX45" s="95"/>
      <c r="AY45" s="95"/>
      <c r="AZ45" s="95"/>
      <c r="BA45" s="95"/>
      <c r="BB45" s="95"/>
      <c r="BC45" s="95"/>
      <c r="BD45" s="95"/>
      <c r="BE45" s="95"/>
      <c r="BF45" s="95"/>
      <c r="BG45" s="96"/>
      <c r="BH45" s="101">
        <f t="shared" si="25"/>
        <v>76</v>
      </c>
    </row>
    <row r="46" spans="1:60" ht="12.75" hidden="1" customHeight="1">
      <c r="A46" s="695"/>
      <c r="B46" s="683"/>
      <c r="C46" s="684"/>
      <c r="D46" s="12" t="s">
        <v>79</v>
      </c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76">
        <f t="shared" si="6"/>
        <v>0</v>
      </c>
      <c r="W46" s="95"/>
      <c r="X46" s="95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407"/>
      <c r="AQ46" s="407"/>
      <c r="AR46" s="77"/>
      <c r="AS46" s="77"/>
      <c r="AT46" s="77"/>
      <c r="AU46" s="77"/>
      <c r="AV46" s="75"/>
      <c r="AW46" s="191">
        <f t="shared" si="8"/>
        <v>0</v>
      </c>
      <c r="AX46" s="95"/>
      <c r="AY46" s="95"/>
      <c r="AZ46" s="95"/>
      <c r="BA46" s="95"/>
      <c r="BB46" s="95"/>
      <c r="BC46" s="95"/>
      <c r="BD46" s="95"/>
      <c r="BE46" s="95"/>
      <c r="BF46" s="95"/>
      <c r="BG46" s="96"/>
      <c r="BH46" s="101">
        <f t="shared" si="25"/>
        <v>0</v>
      </c>
    </row>
    <row r="47" spans="1:60" ht="12.75" hidden="1" customHeight="1">
      <c r="A47" s="695"/>
      <c r="B47" s="683"/>
      <c r="C47" s="684"/>
      <c r="D47" s="15" t="s">
        <v>80</v>
      </c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76">
        <f t="shared" si="6"/>
        <v>0</v>
      </c>
      <c r="W47" s="95"/>
      <c r="X47" s="95"/>
      <c r="Y47" s="45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5"/>
      <c r="AP47" s="407"/>
      <c r="AQ47" s="407"/>
      <c r="AR47" s="77"/>
      <c r="AS47" s="77"/>
      <c r="AT47" s="77"/>
      <c r="AU47" s="77"/>
      <c r="AV47" s="75"/>
      <c r="AW47" s="191">
        <f t="shared" si="8"/>
        <v>0</v>
      </c>
      <c r="AX47" s="95"/>
      <c r="AY47" s="95"/>
      <c r="AZ47" s="95"/>
      <c r="BA47" s="95"/>
      <c r="BB47" s="95"/>
      <c r="BC47" s="95"/>
      <c r="BD47" s="95"/>
      <c r="BE47" s="95"/>
      <c r="BF47" s="95"/>
      <c r="BG47" s="96"/>
      <c r="BH47" s="101">
        <f t="shared" si="25"/>
        <v>0</v>
      </c>
    </row>
    <row r="48" spans="1:60" ht="15" customHeight="1">
      <c r="A48" s="695"/>
      <c r="B48" s="645"/>
      <c r="C48" s="637"/>
      <c r="D48" s="367" t="s">
        <v>80</v>
      </c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6"/>
      <c r="R48" s="346">
        <v>2</v>
      </c>
      <c r="S48" s="346"/>
      <c r="T48" s="346"/>
      <c r="U48" s="382"/>
      <c r="V48" s="375">
        <f t="shared" si="6"/>
        <v>2</v>
      </c>
      <c r="W48" s="391"/>
      <c r="X48" s="391"/>
      <c r="Y48" s="345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5"/>
      <c r="AP48" s="408"/>
      <c r="AQ48" s="408"/>
      <c r="AR48" s="77"/>
      <c r="AS48" s="77"/>
      <c r="AT48" s="383"/>
      <c r="AU48" s="383"/>
      <c r="AV48" s="382"/>
      <c r="AW48" s="331">
        <f t="shared" si="8"/>
        <v>0</v>
      </c>
      <c r="AX48" s="391"/>
      <c r="AY48" s="391"/>
      <c r="AZ48" s="391"/>
      <c r="BA48" s="391"/>
      <c r="BB48" s="391"/>
      <c r="BC48" s="391"/>
      <c r="BD48" s="391"/>
      <c r="BE48" s="391"/>
      <c r="BF48" s="391"/>
      <c r="BG48" s="392"/>
      <c r="BH48" s="393">
        <f t="shared" si="25"/>
        <v>2</v>
      </c>
    </row>
    <row r="49" spans="1:60" ht="16.5" customHeight="1">
      <c r="A49" s="695"/>
      <c r="B49" s="644" t="s">
        <v>169</v>
      </c>
      <c r="C49" s="685" t="s">
        <v>201</v>
      </c>
      <c r="D49" s="12" t="s">
        <v>79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4"/>
      <c r="R49" s="74"/>
      <c r="S49" s="74"/>
      <c r="T49" s="74"/>
      <c r="U49" s="75"/>
      <c r="V49" s="76">
        <f t="shared" si="6"/>
        <v>0</v>
      </c>
      <c r="W49" s="95"/>
      <c r="X49" s="95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407"/>
      <c r="AQ49" s="407"/>
      <c r="AR49" s="77"/>
      <c r="AS49" s="77"/>
      <c r="AT49" s="77"/>
      <c r="AU49" s="77"/>
      <c r="AV49" s="75"/>
      <c r="AW49" s="191">
        <f t="shared" si="8"/>
        <v>0</v>
      </c>
      <c r="AX49" s="95"/>
      <c r="AY49" s="95"/>
      <c r="AZ49" s="95"/>
      <c r="BA49" s="95"/>
      <c r="BB49" s="95"/>
      <c r="BC49" s="95"/>
      <c r="BD49" s="95"/>
      <c r="BE49" s="95"/>
      <c r="BF49" s="95"/>
      <c r="BG49" s="96"/>
      <c r="BH49" s="101">
        <f t="shared" si="25"/>
        <v>0</v>
      </c>
    </row>
    <row r="50" spans="1:60" ht="12.75" hidden="1" customHeight="1">
      <c r="A50" s="695"/>
      <c r="B50" s="683"/>
      <c r="C50" s="686"/>
      <c r="D50" s="12" t="s">
        <v>79</v>
      </c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6">
        <f t="shared" si="6"/>
        <v>0</v>
      </c>
      <c r="W50" s="95"/>
      <c r="X50" s="95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407"/>
      <c r="AQ50" s="407"/>
      <c r="AR50" s="77"/>
      <c r="AS50" s="77"/>
      <c r="AT50" s="77"/>
      <c r="AU50" s="77"/>
      <c r="AV50" s="75"/>
      <c r="AW50" s="191">
        <f t="shared" si="8"/>
        <v>0</v>
      </c>
      <c r="AX50" s="95"/>
      <c r="AY50" s="95"/>
      <c r="AZ50" s="95"/>
      <c r="BA50" s="95"/>
      <c r="BB50" s="95"/>
      <c r="BC50" s="95"/>
      <c r="BD50" s="95"/>
      <c r="BE50" s="95"/>
      <c r="BF50" s="95"/>
      <c r="BG50" s="96"/>
      <c r="BH50" s="101">
        <f t="shared" si="25"/>
        <v>0</v>
      </c>
    </row>
    <row r="51" spans="1:60" ht="12.75" hidden="1" customHeight="1">
      <c r="A51" s="695"/>
      <c r="B51" s="683"/>
      <c r="C51" s="686"/>
      <c r="D51" s="15" t="s">
        <v>80</v>
      </c>
      <c r="E51" s="73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  <c r="V51" s="76">
        <f t="shared" si="6"/>
        <v>0</v>
      </c>
      <c r="W51" s="95"/>
      <c r="X51" s="95"/>
      <c r="Y51" s="45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5"/>
      <c r="AP51" s="407"/>
      <c r="AQ51" s="407"/>
      <c r="AR51" s="77"/>
      <c r="AS51" s="77"/>
      <c r="AT51" s="77"/>
      <c r="AU51" s="77"/>
      <c r="AV51" s="75"/>
      <c r="AW51" s="191">
        <f t="shared" si="8"/>
        <v>0</v>
      </c>
      <c r="AX51" s="95"/>
      <c r="AY51" s="95"/>
      <c r="AZ51" s="95"/>
      <c r="BA51" s="95"/>
      <c r="BB51" s="95"/>
      <c r="BC51" s="95"/>
      <c r="BD51" s="95"/>
      <c r="BE51" s="95"/>
      <c r="BF51" s="95"/>
      <c r="BG51" s="96"/>
      <c r="BH51" s="101">
        <f t="shared" si="25"/>
        <v>0</v>
      </c>
    </row>
    <row r="52" spans="1:60" ht="15.75" customHeight="1">
      <c r="A52" s="695"/>
      <c r="B52" s="645"/>
      <c r="C52" s="687"/>
      <c r="D52" s="367" t="s">
        <v>80</v>
      </c>
      <c r="E52" s="345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82"/>
      <c r="V52" s="375">
        <f t="shared" si="6"/>
        <v>0</v>
      </c>
      <c r="W52" s="391"/>
      <c r="X52" s="391"/>
      <c r="Y52" s="345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5"/>
      <c r="AP52" s="408"/>
      <c r="AQ52" s="408"/>
      <c r="AR52" s="77"/>
      <c r="AS52" s="77"/>
      <c r="AT52" s="383"/>
      <c r="AU52" s="383"/>
      <c r="AV52" s="382"/>
      <c r="AW52" s="331">
        <f t="shared" si="8"/>
        <v>0</v>
      </c>
      <c r="AX52" s="391"/>
      <c r="AY52" s="391"/>
      <c r="AZ52" s="391"/>
      <c r="BA52" s="391"/>
      <c r="BB52" s="391"/>
      <c r="BC52" s="391"/>
      <c r="BD52" s="391"/>
      <c r="BE52" s="391"/>
      <c r="BF52" s="391"/>
      <c r="BG52" s="392"/>
      <c r="BH52" s="393">
        <f t="shared" si="25"/>
        <v>0</v>
      </c>
    </row>
    <row r="53" spans="1:60" ht="16.5" customHeight="1">
      <c r="A53" s="695"/>
      <c r="B53" s="644" t="s">
        <v>35</v>
      </c>
      <c r="C53" s="636" t="s">
        <v>200</v>
      </c>
      <c r="D53" s="12" t="s">
        <v>79</v>
      </c>
      <c r="E53" s="73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5"/>
      <c r="V53" s="76">
        <f t="shared" si="6"/>
        <v>0</v>
      </c>
      <c r="W53" s="95"/>
      <c r="X53" s="95"/>
      <c r="Y53" s="189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89"/>
      <c r="AP53" s="407"/>
      <c r="AQ53" s="407"/>
      <c r="AR53" s="77"/>
      <c r="AS53" s="77"/>
      <c r="AT53" s="77"/>
      <c r="AU53" s="77"/>
      <c r="AV53" s="75"/>
      <c r="AW53" s="191">
        <f t="shared" si="8"/>
        <v>0</v>
      </c>
      <c r="AX53" s="95"/>
      <c r="AY53" s="95"/>
      <c r="AZ53" s="95"/>
      <c r="BA53" s="95"/>
      <c r="BB53" s="95"/>
      <c r="BC53" s="95"/>
      <c r="BD53" s="95"/>
      <c r="BE53" s="95"/>
      <c r="BF53" s="95"/>
      <c r="BG53" s="96"/>
      <c r="BH53" s="101">
        <f t="shared" si="25"/>
        <v>0</v>
      </c>
    </row>
    <row r="54" spans="1:60" ht="13.5" customHeight="1">
      <c r="A54" s="695"/>
      <c r="B54" s="645"/>
      <c r="C54" s="637"/>
      <c r="D54" s="367" t="s">
        <v>80</v>
      </c>
      <c r="E54" s="345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82"/>
      <c r="V54" s="375">
        <f t="shared" si="6"/>
        <v>0</v>
      </c>
      <c r="W54" s="391"/>
      <c r="X54" s="391"/>
      <c r="Y54" s="345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5"/>
      <c r="AP54" s="408"/>
      <c r="AQ54" s="408"/>
      <c r="AR54" s="77"/>
      <c r="AS54" s="77"/>
      <c r="AT54" s="383"/>
      <c r="AU54" s="383"/>
      <c r="AV54" s="382"/>
      <c r="AW54" s="331">
        <f t="shared" si="8"/>
        <v>0</v>
      </c>
      <c r="AX54" s="391"/>
      <c r="AY54" s="391"/>
      <c r="AZ54" s="391"/>
      <c r="BA54" s="391"/>
      <c r="BB54" s="391"/>
      <c r="BC54" s="391"/>
      <c r="BD54" s="391"/>
      <c r="BE54" s="391"/>
      <c r="BF54" s="391"/>
      <c r="BG54" s="392"/>
      <c r="BH54" s="393">
        <f t="shared" si="25"/>
        <v>0</v>
      </c>
    </row>
    <row r="55" spans="1:60" ht="16.5" customHeight="1">
      <c r="A55" s="695"/>
      <c r="B55" s="644" t="s">
        <v>166</v>
      </c>
      <c r="C55" s="636" t="s">
        <v>199</v>
      </c>
      <c r="D55" s="12" t="s">
        <v>79</v>
      </c>
      <c r="E55" s="7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5"/>
      <c r="V55" s="76">
        <f t="shared" ref="V55" si="26">SUM(E55:T55)</f>
        <v>0</v>
      </c>
      <c r="W55" s="95"/>
      <c r="X55" s="95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407"/>
      <c r="AQ55" s="407"/>
      <c r="AR55" s="77"/>
      <c r="AS55" s="77"/>
      <c r="AT55" s="77"/>
      <c r="AU55" s="77"/>
      <c r="AV55" s="75"/>
      <c r="AW55" s="191">
        <f t="shared" si="8"/>
        <v>0</v>
      </c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101">
        <f t="shared" si="25"/>
        <v>0</v>
      </c>
    </row>
    <row r="56" spans="1:60" ht="16.5" customHeight="1" thickBot="1">
      <c r="A56" s="695"/>
      <c r="B56" s="681"/>
      <c r="C56" s="682"/>
      <c r="D56" s="367" t="s">
        <v>80</v>
      </c>
      <c r="E56" s="345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82"/>
      <c r="V56" s="375">
        <f t="shared" ref="V56:V58" si="27">SUM(E56:T56)</f>
        <v>0</v>
      </c>
      <c r="W56" s="391"/>
      <c r="X56" s="391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408"/>
      <c r="AQ56" s="408"/>
      <c r="AR56" s="77"/>
      <c r="AS56" s="77"/>
      <c r="AT56" s="383"/>
      <c r="AU56" s="383"/>
      <c r="AV56" s="382"/>
      <c r="AW56" s="331">
        <f t="shared" si="8"/>
        <v>0</v>
      </c>
      <c r="AX56" s="391"/>
      <c r="AY56" s="391"/>
      <c r="AZ56" s="391"/>
      <c r="BA56" s="391"/>
      <c r="BB56" s="391"/>
      <c r="BC56" s="391"/>
      <c r="BD56" s="391"/>
      <c r="BE56" s="391"/>
      <c r="BF56" s="391"/>
      <c r="BG56" s="392"/>
      <c r="BH56" s="393">
        <f t="shared" si="25"/>
        <v>0</v>
      </c>
    </row>
    <row r="57" spans="1:60" ht="12.75" hidden="1" customHeight="1">
      <c r="A57" s="695"/>
      <c r="B57" s="709" t="s">
        <v>24</v>
      </c>
      <c r="C57" s="711" t="s">
        <v>25</v>
      </c>
      <c r="D57" s="91" t="s">
        <v>79</v>
      </c>
      <c r="E57" s="92" t="e">
        <f>SUM(E59,#REF!,E70)</f>
        <v>#REF!</v>
      </c>
      <c r="F57" s="92" t="e">
        <f>SUM(F59,#REF!,F70)</f>
        <v>#REF!</v>
      </c>
      <c r="G57" s="92" t="e">
        <f>SUM(G59,#REF!,G70)</f>
        <v>#REF!</v>
      </c>
      <c r="H57" s="92" t="e">
        <f>SUM(H59,#REF!,H70)</f>
        <v>#REF!</v>
      </c>
      <c r="I57" s="92" t="e">
        <f>SUM(I59,#REF!,I70)</f>
        <v>#REF!</v>
      </c>
      <c r="J57" s="92" t="e">
        <f>SUM(J59,#REF!,J70)</f>
        <v>#REF!</v>
      </c>
      <c r="K57" s="92" t="e">
        <f>SUM(K59,#REF!,K70)</f>
        <v>#REF!</v>
      </c>
      <c r="L57" s="92" t="e">
        <f>SUM(L59,#REF!,L70)</f>
        <v>#REF!</v>
      </c>
      <c r="M57" s="92" t="e">
        <f>SUM(M59,#REF!,M70)</f>
        <v>#REF!</v>
      </c>
      <c r="N57" s="92" t="e">
        <f>SUM(N59,#REF!,N70)</f>
        <v>#REF!</v>
      </c>
      <c r="O57" s="92" t="e">
        <f>SUM(O59,#REF!,O70)</f>
        <v>#REF!</v>
      </c>
      <c r="P57" s="92" t="e">
        <f>SUM(P59,#REF!,P70)</f>
        <v>#REF!</v>
      </c>
      <c r="Q57" s="92" t="e">
        <f>SUM(Q59,#REF!,Q70)</f>
        <v>#REF!</v>
      </c>
      <c r="R57" s="92" t="e">
        <f>SUM(R59,#REF!,R70)</f>
        <v>#REF!</v>
      </c>
      <c r="S57" s="92"/>
      <c r="T57" s="92"/>
      <c r="U57" s="93"/>
      <c r="V57" s="89" t="e">
        <f t="shared" si="27"/>
        <v>#REF!</v>
      </c>
      <c r="W57" s="93"/>
      <c r="X57" s="93"/>
      <c r="Y57" s="92" t="e">
        <f>SUM(Y59,#REF!,Y70)</f>
        <v>#REF!</v>
      </c>
      <c r="Z57" s="92" t="e">
        <f>SUM(Z59,#REF!,Z70)</f>
        <v>#REF!</v>
      </c>
      <c r="AA57" s="92" t="e">
        <f>SUM(AA59,#REF!,AA70)</f>
        <v>#REF!</v>
      </c>
      <c r="AB57" s="92" t="e">
        <f>SUM(AB59,#REF!,AB70)</f>
        <v>#REF!</v>
      </c>
      <c r="AC57" s="92" t="e">
        <f>SUM(AC59,#REF!,AC70)</f>
        <v>#REF!</v>
      </c>
      <c r="AD57" s="92" t="e">
        <f>SUM(AD59,#REF!,AD70)</f>
        <v>#REF!</v>
      </c>
      <c r="AE57" s="92" t="e">
        <f>SUM(AE59,#REF!,AE70)</f>
        <v>#REF!</v>
      </c>
      <c r="AF57" s="92" t="e">
        <f>SUM(AF59,#REF!,AF70)</f>
        <v>#REF!</v>
      </c>
      <c r="AG57" s="92" t="e">
        <f>SUM(AG59,#REF!,AG70)</f>
        <v>#REF!</v>
      </c>
      <c r="AH57" s="92" t="e">
        <f>SUM(AH59,#REF!,AH70)</f>
        <v>#REF!</v>
      </c>
      <c r="AI57" s="92" t="e">
        <f>SUM(AI59,#REF!,AI70)</f>
        <v>#REF!</v>
      </c>
      <c r="AJ57" s="92" t="e">
        <f>SUM(AJ59,#REF!,AJ70)</f>
        <v>#REF!</v>
      </c>
      <c r="AK57" s="92" t="e">
        <f>SUM(AK59,#REF!,AK70)</f>
        <v>#REF!</v>
      </c>
      <c r="AL57" s="92" t="e">
        <f>SUM(AL59,#REF!,AL70)</f>
        <v>#REF!</v>
      </c>
      <c r="AM57" s="92" t="e">
        <f>SUM(AM59,#REF!,AM70)</f>
        <v>#REF!</v>
      </c>
      <c r="AN57" s="92" t="e">
        <f>SUM(AN59,#REF!,AN70)</f>
        <v>#REF!</v>
      </c>
      <c r="AO57" s="92" t="e">
        <f>SUM(AO59,#REF!,AO70)</f>
        <v>#REF!</v>
      </c>
      <c r="AP57" s="92" t="e">
        <f>SUM(AP59,#REF!,AP70)</f>
        <v>#REF!</v>
      </c>
      <c r="AQ57" s="92" t="e">
        <f>SUM(AQ59,#REF!,AQ70)</f>
        <v>#REF!</v>
      </c>
      <c r="AR57" s="77" t="e">
        <f>SUM(AR59,#REF!,AR70)</f>
        <v>#REF!</v>
      </c>
      <c r="AS57" s="77" t="e">
        <f>SUM(AS59,#REF!,AS70)</f>
        <v>#REF!</v>
      </c>
      <c r="AT57" s="92" t="e">
        <f>SUM(AT59,#REF!,AT70)</f>
        <v>#REF!</v>
      </c>
      <c r="AU57" s="92" t="e">
        <f>SUM(AU59,#REF!,AU70)</f>
        <v>#REF!</v>
      </c>
      <c r="AV57" s="93"/>
      <c r="AW57" s="70" t="e">
        <f t="shared" si="8"/>
        <v>#REF!</v>
      </c>
      <c r="AX57" s="93"/>
      <c r="AY57" s="93"/>
      <c r="AZ57" s="93"/>
      <c r="BA57" s="93"/>
      <c r="BB57" s="93"/>
      <c r="BC57" s="93"/>
      <c r="BD57" s="93"/>
      <c r="BE57" s="93"/>
      <c r="BF57" s="93"/>
      <c r="BG57" s="94"/>
      <c r="BH57" s="72" t="e">
        <f>SUM(V57,AW57)</f>
        <v>#REF!</v>
      </c>
    </row>
    <row r="58" spans="1:60" ht="12.75" hidden="1" customHeight="1">
      <c r="A58" s="695"/>
      <c r="B58" s="710"/>
      <c r="C58" s="712"/>
      <c r="D58" s="181" t="s">
        <v>80</v>
      </c>
      <c r="E58" s="182" t="e">
        <f>SUM(#REF!,#REF!,E71)</f>
        <v>#REF!</v>
      </c>
      <c r="F58" s="182" t="e">
        <f>SUM(#REF!,#REF!,F71)</f>
        <v>#REF!</v>
      </c>
      <c r="G58" s="182" t="e">
        <f>SUM(#REF!,#REF!,G71)</f>
        <v>#REF!</v>
      </c>
      <c r="H58" s="182" t="e">
        <f>SUM(#REF!,#REF!,H71)</f>
        <v>#REF!</v>
      </c>
      <c r="I58" s="182" t="e">
        <f>SUM(#REF!,#REF!,I71)</f>
        <v>#REF!</v>
      </c>
      <c r="J58" s="182" t="e">
        <f>SUM(#REF!,#REF!,J71)</f>
        <v>#REF!</v>
      </c>
      <c r="K58" s="182" t="e">
        <f>SUM(#REF!,#REF!,K71)</f>
        <v>#REF!</v>
      </c>
      <c r="L58" s="182" t="e">
        <f>SUM(#REF!,#REF!,L71)</f>
        <v>#REF!</v>
      </c>
      <c r="M58" s="182" t="e">
        <f>SUM(#REF!,#REF!,M71)</f>
        <v>#REF!</v>
      </c>
      <c r="N58" s="182" t="e">
        <f>SUM(#REF!,#REF!,N71)</f>
        <v>#REF!</v>
      </c>
      <c r="O58" s="182" t="e">
        <f>SUM(#REF!,#REF!,O71)</f>
        <v>#REF!</v>
      </c>
      <c r="P58" s="182" t="e">
        <f>SUM(#REF!,#REF!,P71)</f>
        <v>#REF!</v>
      </c>
      <c r="Q58" s="182" t="e">
        <f>SUM(#REF!,#REF!,Q71)</f>
        <v>#REF!</v>
      </c>
      <c r="R58" s="182" t="e">
        <f>SUM(#REF!,#REF!,R71)</f>
        <v>#REF!</v>
      </c>
      <c r="S58" s="182"/>
      <c r="T58" s="182"/>
      <c r="U58" s="183"/>
      <c r="V58" s="184" t="e">
        <f t="shared" si="27"/>
        <v>#REF!</v>
      </c>
      <c r="W58" s="185"/>
      <c r="X58" s="185"/>
      <c r="Y58" s="182" t="e">
        <f>SUM(#REF!,#REF!,Y71)</f>
        <v>#REF!</v>
      </c>
      <c r="Z58" s="182" t="e">
        <f>SUM(#REF!,#REF!,Z71)</f>
        <v>#REF!</v>
      </c>
      <c r="AA58" s="182" t="e">
        <f>SUM(#REF!,#REF!,AA71)</f>
        <v>#REF!</v>
      </c>
      <c r="AB58" s="182" t="e">
        <f>SUM(#REF!,#REF!,AB71)</f>
        <v>#REF!</v>
      </c>
      <c r="AC58" s="182" t="e">
        <f>SUM(#REF!,#REF!,AC71)</f>
        <v>#REF!</v>
      </c>
      <c r="AD58" s="182" t="e">
        <f>SUM(#REF!,#REF!,AD71)</f>
        <v>#REF!</v>
      </c>
      <c r="AE58" s="182" t="e">
        <f>SUM(#REF!,#REF!,AE71)</f>
        <v>#REF!</v>
      </c>
      <c r="AF58" s="182" t="e">
        <f>SUM(#REF!,#REF!,AF71)</f>
        <v>#REF!</v>
      </c>
      <c r="AG58" s="182" t="e">
        <f>SUM(#REF!,#REF!,AG71)</f>
        <v>#REF!</v>
      </c>
      <c r="AH58" s="182" t="e">
        <f>SUM(#REF!,#REF!,AH71)</f>
        <v>#REF!</v>
      </c>
      <c r="AI58" s="182" t="e">
        <f>SUM(#REF!,#REF!,AI71)</f>
        <v>#REF!</v>
      </c>
      <c r="AJ58" s="182" t="e">
        <f>SUM(#REF!,#REF!,AJ71)</f>
        <v>#REF!</v>
      </c>
      <c r="AK58" s="182" t="e">
        <f>SUM(#REF!,#REF!,AK71)</f>
        <v>#REF!</v>
      </c>
      <c r="AL58" s="182" t="e">
        <f>SUM(#REF!,#REF!,AL71)</f>
        <v>#REF!</v>
      </c>
      <c r="AM58" s="182" t="e">
        <f>SUM(#REF!,#REF!,AM71)</f>
        <v>#REF!</v>
      </c>
      <c r="AN58" s="182" t="e">
        <f>SUM(#REF!,#REF!,AN71)</f>
        <v>#REF!</v>
      </c>
      <c r="AO58" s="182" t="e">
        <f>SUM(#REF!,#REF!,AO71)</f>
        <v>#REF!</v>
      </c>
      <c r="AP58" s="182" t="e">
        <f>SUM(#REF!,#REF!,AP71)</f>
        <v>#REF!</v>
      </c>
      <c r="AQ58" s="182" t="e">
        <f>SUM(#REF!,#REF!,AQ71)</f>
        <v>#REF!</v>
      </c>
      <c r="AR58" s="77" t="e">
        <f>SUM(#REF!,#REF!,AR71)</f>
        <v>#REF!</v>
      </c>
      <c r="AS58" s="77" t="e">
        <f>SUM(#REF!,#REF!,AS71)</f>
        <v>#REF!</v>
      </c>
      <c r="AT58" s="182" t="e">
        <f>SUM(#REF!,#REF!,AT71)</f>
        <v>#REF!</v>
      </c>
      <c r="AU58" s="182" t="e">
        <f>SUM(#REF!,#REF!,AU71)</f>
        <v>#REF!</v>
      </c>
      <c r="AV58" s="97"/>
      <c r="AW58" s="84" t="e">
        <f t="shared" si="8"/>
        <v>#REF!</v>
      </c>
      <c r="AX58" s="97"/>
      <c r="AY58" s="97"/>
      <c r="AZ58" s="97"/>
      <c r="BA58" s="97"/>
      <c r="BB58" s="97"/>
      <c r="BC58" s="97"/>
      <c r="BD58" s="97"/>
      <c r="BE58" s="97"/>
      <c r="BF58" s="97"/>
      <c r="BG58" s="165"/>
      <c r="BH58" s="170" t="e">
        <f>SUM(V58,AW58)</f>
        <v>#REF!</v>
      </c>
    </row>
    <row r="59" spans="1:60" ht="40.5" customHeight="1">
      <c r="A59" s="695"/>
      <c r="B59" s="364" t="s">
        <v>24</v>
      </c>
      <c r="C59" s="598"/>
      <c r="D59" s="365" t="s">
        <v>79</v>
      </c>
      <c r="E59" s="366">
        <f t="shared" ref="E59:T59" si="28">SUM(E60,E62)</f>
        <v>0</v>
      </c>
      <c r="F59" s="366">
        <f t="shared" si="28"/>
        <v>0</v>
      </c>
      <c r="G59" s="366">
        <f t="shared" si="28"/>
        <v>0</v>
      </c>
      <c r="H59" s="366">
        <f t="shared" si="28"/>
        <v>0</v>
      </c>
      <c r="I59" s="366">
        <f t="shared" si="28"/>
        <v>0</v>
      </c>
      <c r="J59" s="366">
        <f t="shared" si="28"/>
        <v>0</v>
      </c>
      <c r="K59" s="366">
        <f t="shared" si="28"/>
        <v>0</v>
      </c>
      <c r="L59" s="366">
        <f t="shared" si="28"/>
        <v>0</v>
      </c>
      <c r="M59" s="366">
        <f t="shared" si="28"/>
        <v>0</v>
      </c>
      <c r="N59" s="366">
        <f t="shared" si="28"/>
        <v>0</v>
      </c>
      <c r="O59" s="366">
        <f t="shared" si="28"/>
        <v>0</v>
      </c>
      <c r="P59" s="366">
        <f t="shared" si="28"/>
        <v>0</v>
      </c>
      <c r="Q59" s="366">
        <f t="shared" si="28"/>
        <v>0</v>
      </c>
      <c r="R59" s="366">
        <f t="shared" si="28"/>
        <v>0</v>
      </c>
      <c r="S59" s="366">
        <f t="shared" si="28"/>
        <v>0</v>
      </c>
      <c r="T59" s="366">
        <f t="shared" si="28"/>
        <v>0</v>
      </c>
      <c r="U59" s="81"/>
      <c r="V59" s="216">
        <f>SUM(V60,V62)</f>
        <v>0</v>
      </c>
      <c r="W59" s="99"/>
      <c r="X59" s="99"/>
      <c r="Y59" s="366">
        <f>SUM(Y60,Y62,Y64,Y66,Y67)</f>
        <v>10</v>
      </c>
      <c r="Z59" s="366">
        <f t="shared" ref="Z59:AU59" si="29">SUM(Z60,Z62,Z64,Z66,Z67)</f>
        <v>14</v>
      </c>
      <c r="AA59" s="366">
        <f t="shared" si="29"/>
        <v>10</v>
      </c>
      <c r="AB59" s="366">
        <f t="shared" si="29"/>
        <v>14</v>
      </c>
      <c r="AC59" s="366">
        <f t="shared" si="29"/>
        <v>10</v>
      </c>
      <c r="AD59" s="366">
        <f t="shared" si="29"/>
        <v>14</v>
      </c>
      <c r="AE59" s="366">
        <f t="shared" si="29"/>
        <v>14</v>
      </c>
      <c r="AF59" s="366">
        <f t="shared" si="29"/>
        <v>14</v>
      </c>
      <c r="AG59" s="366">
        <f t="shared" si="29"/>
        <v>12</v>
      </c>
      <c r="AH59" s="366">
        <f t="shared" si="29"/>
        <v>12</v>
      </c>
      <c r="AI59" s="366">
        <f t="shared" si="29"/>
        <v>10</v>
      </c>
      <c r="AJ59" s="366">
        <f t="shared" si="29"/>
        <v>14</v>
      </c>
      <c r="AK59" s="366">
        <f t="shared" si="29"/>
        <v>12</v>
      </c>
      <c r="AL59" s="366">
        <f t="shared" si="29"/>
        <v>14</v>
      </c>
      <c r="AM59" s="366">
        <f t="shared" si="29"/>
        <v>10</v>
      </c>
      <c r="AN59" s="366">
        <f t="shared" si="29"/>
        <v>14</v>
      </c>
      <c r="AO59" s="366">
        <f t="shared" si="29"/>
        <v>10</v>
      </c>
      <c r="AP59" s="366">
        <f t="shared" si="29"/>
        <v>10</v>
      </c>
      <c r="AQ59" s="366">
        <f t="shared" si="29"/>
        <v>13</v>
      </c>
      <c r="AR59" s="77">
        <f t="shared" si="29"/>
        <v>36</v>
      </c>
      <c r="AS59" s="77">
        <f t="shared" si="29"/>
        <v>36</v>
      </c>
      <c r="AT59" s="77">
        <f t="shared" si="29"/>
        <v>36</v>
      </c>
      <c r="AU59" s="77">
        <f t="shared" si="29"/>
        <v>36</v>
      </c>
      <c r="AV59" s="81"/>
      <c r="AW59" s="82">
        <f>SUM(AW60,AW62)</f>
        <v>95</v>
      </c>
      <c r="AX59" s="99"/>
      <c r="AY59" s="99"/>
      <c r="AZ59" s="99"/>
      <c r="BA59" s="99"/>
      <c r="BB59" s="99"/>
      <c r="BC59" s="99"/>
      <c r="BD59" s="99"/>
      <c r="BE59" s="99"/>
      <c r="BF59" s="99"/>
      <c r="BG59" s="100"/>
      <c r="BH59" s="213">
        <f>SUM(E59:T59,Y59:AU59)</f>
        <v>375</v>
      </c>
    </row>
    <row r="60" spans="1:60" ht="15" customHeight="1">
      <c r="A60" s="695"/>
      <c r="B60" s="644" t="s">
        <v>27</v>
      </c>
      <c r="C60" s="636" t="s">
        <v>212</v>
      </c>
      <c r="D60" s="12" t="s">
        <v>79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5"/>
      <c r="V60" s="76">
        <f>SUM(E60:T60)</f>
        <v>0</v>
      </c>
      <c r="W60" s="95"/>
      <c r="X60" s="95"/>
      <c r="Y60" s="74">
        <v>2</v>
      </c>
      <c r="Z60" s="74">
        <v>4</v>
      </c>
      <c r="AA60" s="74">
        <v>2</v>
      </c>
      <c r="AB60" s="74">
        <v>4</v>
      </c>
      <c r="AC60" s="74">
        <v>2</v>
      </c>
      <c r="AD60" s="74">
        <v>4</v>
      </c>
      <c r="AE60" s="74">
        <v>2</v>
      </c>
      <c r="AF60" s="74">
        <v>2</v>
      </c>
      <c r="AG60" s="74">
        <v>2</v>
      </c>
      <c r="AH60" s="74">
        <v>2</v>
      </c>
      <c r="AI60" s="74">
        <v>2</v>
      </c>
      <c r="AJ60" s="74">
        <v>4</v>
      </c>
      <c r="AK60" s="74">
        <v>2</v>
      </c>
      <c r="AL60" s="74">
        <v>4</v>
      </c>
      <c r="AM60" s="74">
        <v>2</v>
      </c>
      <c r="AN60" s="74">
        <v>4</v>
      </c>
      <c r="AO60" s="74">
        <v>2</v>
      </c>
      <c r="AP60" s="407">
        <v>2</v>
      </c>
      <c r="AQ60" s="407">
        <v>4</v>
      </c>
      <c r="AR60" s="77"/>
      <c r="AS60" s="77"/>
      <c r="AT60" s="77"/>
      <c r="AU60" s="77"/>
      <c r="AV60" s="75" t="s">
        <v>47</v>
      </c>
      <c r="AW60" s="191">
        <f>SUM(Y60:AU60)</f>
        <v>52</v>
      </c>
      <c r="AX60" s="95"/>
      <c r="AY60" s="95"/>
      <c r="AZ60" s="95"/>
      <c r="BA60" s="95"/>
      <c r="BB60" s="95"/>
      <c r="BC60" s="95"/>
      <c r="BD60" s="95"/>
      <c r="BE60" s="95"/>
      <c r="BF60" s="95"/>
      <c r="BG60" s="96"/>
      <c r="BH60" s="101">
        <f>SUM(E60:T60,Y60:AU60)</f>
        <v>52</v>
      </c>
    </row>
    <row r="61" spans="1:60" ht="15" customHeight="1">
      <c r="A61" s="695"/>
      <c r="B61" s="645"/>
      <c r="C61" s="637"/>
      <c r="D61" s="367" t="s">
        <v>80</v>
      </c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94"/>
      <c r="V61" s="375">
        <f t="shared" ref="V61:V63" si="30">SUM(E61:T61)</f>
        <v>0</v>
      </c>
      <c r="W61" s="395"/>
      <c r="X61" s="395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412"/>
      <c r="AQ61" s="412"/>
      <c r="AR61" s="77"/>
      <c r="AS61" s="77"/>
      <c r="AT61" s="377"/>
      <c r="AU61" s="377"/>
      <c r="AV61" s="382"/>
      <c r="AW61" s="331">
        <f t="shared" si="8"/>
        <v>0</v>
      </c>
      <c r="AX61" s="391"/>
      <c r="AY61" s="391"/>
      <c r="AZ61" s="391"/>
      <c r="BA61" s="391"/>
      <c r="BB61" s="391"/>
      <c r="BC61" s="391"/>
      <c r="BD61" s="391"/>
      <c r="BE61" s="391"/>
      <c r="BF61" s="391"/>
      <c r="BG61" s="392"/>
      <c r="BH61" s="393">
        <f t="shared" ref="BH61:BH63" si="31">SUM(E61:T61,Y61:AU61)</f>
        <v>0</v>
      </c>
    </row>
    <row r="62" spans="1:60" ht="13.5" customHeight="1">
      <c r="A62" s="695"/>
      <c r="B62" s="644" t="s">
        <v>204</v>
      </c>
      <c r="C62" s="679" t="s">
        <v>213</v>
      </c>
      <c r="D62" s="12" t="s">
        <v>79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50"/>
      <c r="T62" s="50"/>
      <c r="U62" s="86"/>
      <c r="V62" s="76">
        <f t="shared" si="30"/>
        <v>0</v>
      </c>
      <c r="W62" s="107"/>
      <c r="X62" s="107"/>
      <c r="Y62" s="214">
        <v>2</v>
      </c>
      <c r="Z62" s="214">
        <v>2</v>
      </c>
      <c r="AA62" s="214">
        <v>2</v>
      </c>
      <c r="AB62" s="214">
        <v>2</v>
      </c>
      <c r="AC62" s="214">
        <v>2</v>
      </c>
      <c r="AD62" s="214">
        <v>2</v>
      </c>
      <c r="AE62" s="214">
        <v>4</v>
      </c>
      <c r="AF62" s="214">
        <v>4</v>
      </c>
      <c r="AG62" s="214">
        <v>2</v>
      </c>
      <c r="AH62" s="214">
        <v>2</v>
      </c>
      <c r="AI62" s="214">
        <v>2</v>
      </c>
      <c r="AJ62" s="214">
        <v>2</v>
      </c>
      <c r="AK62" s="214">
        <v>2</v>
      </c>
      <c r="AL62" s="214">
        <v>2</v>
      </c>
      <c r="AM62" s="214">
        <v>2</v>
      </c>
      <c r="AN62" s="214">
        <v>2</v>
      </c>
      <c r="AO62" s="214">
        <v>2</v>
      </c>
      <c r="AP62" s="413">
        <v>2</v>
      </c>
      <c r="AQ62" s="413">
        <v>3</v>
      </c>
      <c r="AR62" s="77"/>
      <c r="AS62" s="77"/>
      <c r="AT62" s="87"/>
      <c r="AU62" s="87"/>
      <c r="AV62" s="75" t="s">
        <v>44</v>
      </c>
      <c r="AW62" s="191">
        <f t="shared" si="8"/>
        <v>43</v>
      </c>
      <c r="AX62" s="95"/>
      <c r="AY62" s="95"/>
      <c r="AZ62" s="95"/>
      <c r="BA62" s="95"/>
      <c r="BB62" s="95"/>
      <c r="BC62" s="95"/>
      <c r="BD62" s="95"/>
      <c r="BE62" s="95"/>
      <c r="BF62" s="95"/>
      <c r="BG62" s="96"/>
      <c r="BH62" s="101">
        <f t="shared" si="31"/>
        <v>43</v>
      </c>
    </row>
    <row r="63" spans="1:60" ht="13.5" customHeight="1">
      <c r="A63" s="695"/>
      <c r="B63" s="645"/>
      <c r="C63" s="680"/>
      <c r="D63" s="367" t="s">
        <v>80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50"/>
      <c r="T63" s="50"/>
      <c r="U63" s="312"/>
      <c r="V63" s="375">
        <f t="shared" si="30"/>
        <v>0</v>
      </c>
      <c r="W63" s="107"/>
      <c r="X63" s="107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>
        <v>2</v>
      </c>
      <c r="AO63" s="353"/>
      <c r="AP63" s="412"/>
      <c r="AQ63" s="412"/>
      <c r="AR63" s="77"/>
      <c r="AS63" s="77"/>
      <c r="AT63" s="87"/>
      <c r="AU63" s="87"/>
      <c r="AV63" s="75"/>
      <c r="AW63" s="331">
        <f t="shared" si="8"/>
        <v>2</v>
      </c>
      <c r="AX63" s="95"/>
      <c r="AY63" s="95"/>
      <c r="AZ63" s="95"/>
      <c r="BA63" s="95"/>
      <c r="BB63" s="95"/>
      <c r="BC63" s="95"/>
      <c r="BD63" s="95"/>
      <c r="BE63" s="95"/>
      <c r="BF63" s="95"/>
      <c r="BG63" s="96"/>
      <c r="BH63" s="101">
        <f t="shared" si="31"/>
        <v>2</v>
      </c>
    </row>
    <row r="64" spans="1:60" ht="13.5" customHeight="1">
      <c r="A64" s="695"/>
      <c r="B64" s="644" t="s">
        <v>214</v>
      </c>
      <c r="C64" s="679" t="s">
        <v>215</v>
      </c>
      <c r="D64" s="12" t="s">
        <v>79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50"/>
      <c r="T64" s="50"/>
      <c r="U64" s="320"/>
      <c r="V64" s="76">
        <f t="shared" ref="V64:V65" si="32">SUM(E64:T64)</f>
        <v>0</v>
      </c>
      <c r="W64" s="107"/>
      <c r="X64" s="107"/>
      <c r="Y64" s="214">
        <v>6</v>
      </c>
      <c r="Z64" s="214">
        <v>8</v>
      </c>
      <c r="AA64" s="214">
        <v>6</v>
      </c>
      <c r="AB64" s="214">
        <v>8</v>
      </c>
      <c r="AC64" s="214">
        <v>6</v>
      </c>
      <c r="AD64" s="214">
        <v>8</v>
      </c>
      <c r="AE64" s="214">
        <v>8</v>
      </c>
      <c r="AF64" s="214">
        <v>8</v>
      </c>
      <c r="AG64" s="214">
        <v>8</v>
      </c>
      <c r="AH64" s="214">
        <v>8</v>
      </c>
      <c r="AI64" s="214">
        <v>6</v>
      </c>
      <c r="AJ64" s="214">
        <v>8</v>
      </c>
      <c r="AK64" s="214">
        <v>8</v>
      </c>
      <c r="AL64" s="214">
        <v>8</v>
      </c>
      <c r="AM64" s="214">
        <v>6</v>
      </c>
      <c r="AN64" s="214">
        <v>8</v>
      </c>
      <c r="AO64" s="214">
        <v>6</v>
      </c>
      <c r="AP64" s="413">
        <v>6</v>
      </c>
      <c r="AQ64" s="413">
        <v>6</v>
      </c>
      <c r="AR64" s="77"/>
      <c r="AS64" s="77"/>
      <c r="AT64" s="87"/>
      <c r="AU64" s="87"/>
      <c r="AV64" s="75" t="s">
        <v>44</v>
      </c>
      <c r="AW64" s="191">
        <f t="shared" ref="AW64:AW65" si="33">SUM(Y64:AU64)</f>
        <v>136</v>
      </c>
      <c r="AX64" s="95"/>
      <c r="AY64" s="95"/>
      <c r="AZ64" s="95"/>
      <c r="BA64" s="95"/>
      <c r="BB64" s="95"/>
      <c r="BC64" s="95"/>
      <c r="BD64" s="95"/>
      <c r="BE64" s="95"/>
      <c r="BF64" s="95"/>
      <c r="BG64" s="96"/>
      <c r="BH64" s="101"/>
    </row>
    <row r="65" spans="1:60" ht="13.5" customHeight="1">
      <c r="A65" s="695"/>
      <c r="B65" s="645"/>
      <c r="C65" s="680"/>
      <c r="D65" s="367" t="s">
        <v>80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50"/>
      <c r="T65" s="50"/>
      <c r="U65" s="320"/>
      <c r="V65" s="375">
        <f t="shared" si="32"/>
        <v>0</v>
      </c>
      <c r="W65" s="107"/>
      <c r="X65" s="107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412"/>
      <c r="AQ65" s="412"/>
      <c r="AR65" s="77"/>
      <c r="AS65" s="77"/>
      <c r="AT65" s="87"/>
      <c r="AU65" s="87"/>
      <c r="AV65" s="75"/>
      <c r="AW65" s="331">
        <f t="shared" si="33"/>
        <v>0</v>
      </c>
      <c r="AX65" s="95"/>
      <c r="AY65" s="95"/>
      <c r="AZ65" s="95"/>
      <c r="BA65" s="95"/>
      <c r="BB65" s="95"/>
      <c r="BC65" s="95"/>
      <c r="BD65" s="95"/>
      <c r="BE65" s="95"/>
      <c r="BF65" s="95"/>
      <c r="BG65" s="96"/>
      <c r="BH65" s="101"/>
    </row>
    <row r="66" spans="1:60" ht="13.5" customHeight="1">
      <c r="A66" s="695"/>
      <c r="B66" s="417" t="s">
        <v>216</v>
      </c>
      <c r="C66" s="422" t="s">
        <v>215</v>
      </c>
      <c r="D66" s="12" t="s">
        <v>79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50"/>
      <c r="T66" s="50"/>
      <c r="U66" s="320"/>
      <c r="V66" s="76">
        <f t="shared" ref="V66:V73" si="34">SUM(E66:T66)</f>
        <v>0</v>
      </c>
      <c r="W66" s="107"/>
      <c r="X66" s="107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412"/>
      <c r="AQ66" s="412"/>
      <c r="AR66" s="77">
        <v>36</v>
      </c>
      <c r="AS66" s="77">
        <v>36</v>
      </c>
      <c r="AT66" s="87"/>
      <c r="AU66" s="87"/>
      <c r="AV66" s="75" t="s">
        <v>217</v>
      </c>
      <c r="AW66" s="191">
        <f t="shared" si="8"/>
        <v>72</v>
      </c>
      <c r="AX66" s="95"/>
      <c r="AY66" s="95"/>
      <c r="AZ66" s="95"/>
      <c r="BA66" s="95"/>
      <c r="BB66" s="95"/>
      <c r="BC66" s="95"/>
      <c r="BD66" s="95"/>
      <c r="BE66" s="95"/>
      <c r="BF66" s="95"/>
      <c r="BG66" s="96"/>
      <c r="BH66" s="101"/>
    </row>
    <row r="67" spans="1:60" ht="12.75" customHeight="1">
      <c r="A67" s="697"/>
      <c r="B67" s="417" t="s">
        <v>218</v>
      </c>
      <c r="C67" s="475" t="s">
        <v>219</v>
      </c>
      <c r="D67" s="12" t="s">
        <v>79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5"/>
      <c r="V67" s="76">
        <f t="shared" si="34"/>
        <v>0</v>
      </c>
      <c r="W67" s="95"/>
      <c r="X67" s="95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407"/>
      <c r="AQ67" s="407"/>
      <c r="AR67" s="77"/>
      <c r="AS67" s="77"/>
      <c r="AT67" s="77">
        <v>36</v>
      </c>
      <c r="AU67" s="77">
        <v>36</v>
      </c>
      <c r="AV67" s="75" t="s">
        <v>217</v>
      </c>
      <c r="AW67" s="191">
        <f t="shared" si="8"/>
        <v>72</v>
      </c>
      <c r="AX67" s="95"/>
      <c r="AY67" s="95"/>
      <c r="AZ67" s="95"/>
      <c r="BA67" s="95"/>
      <c r="BB67" s="95"/>
      <c r="BC67" s="95"/>
      <c r="BD67" s="95"/>
      <c r="BE67" s="95"/>
      <c r="BF67" s="95"/>
      <c r="BG67" s="96"/>
      <c r="BH67" s="101">
        <f>SUM(E67:T67,Y67:AU67)</f>
        <v>72</v>
      </c>
    </row>
    <row r="68" spans="1:60" ht="20.100000000000001" hidden="1" customHeight="1">
      <c r="A68" s="259"/>
      <c r="B68" s="116" t="s">
        <v>38</v>
      </c>
      <c r="C68" s="117" t="s">
        <v>101</v>
      </c>
      <c r="D68" s="118" t="s">
        <v>79</v>
      </c>
      <c r="E68" s="119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86"/>
      <c r="V68" s="76">
        <f t="shared" si="34"/>
        <v>0</v>
      </c>
      <c r="W68" s="107"/>
      <c r="X68" s="107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413"/>
      <c r="AQ68" s="413"/>
      <c r="AR68" s="77"/>
      <c r="AS68" s="77"/>
      <c r="AT68" s="87"/>
      <c r="AU68" s="87"/>
      <c r="AV68" s="86" t="s">
        <v>48</v>
      </c>
      <c r="AW68" s="191">
        <f t="shared" ref="AW68:AW73" si="35">SUM(Y68:AU68)</f>
        <v>0</v>
      </c>
      <c r="AX68" s="107"/>
      <c r="AY68" s="107"/>
      <c r="AZ68" s="107"/>
      <c r="BA68" s="107"/>
      <c r="BB68" s="107"/>
      <c r="BC68" s="107"/>
      <c r="BD68" s="107"/>
      <c r="BE68" s="107"/>
      <c r="BF68" s="107"/>
      <c r="BG68" s="180"/>
      <c r="BH68" s="101">
        <f t="shared" ref="BH68:BH73" si="36">SUM(E68:T68,Y68:AU68)</f>
        <v>0</v>
      </c>
    </row>
    <row r="69" spans="1:60" ht="20.100000000000001" hidden="1" customHeight="1">
      <c r="A69" s="260"/>
      <c r="B69" s="111" t="s">
        <v>39</v>
      </c>
      <c r="C69" s="179" t="s">
        <v>37</v>
      </c>
      <c r="D69" s="112" t="s">
        <v>79</v>
      </c>
      <c r="E69" s="113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80"/>
      <c r="V69" s="115">
        <f t="shared" si="34"/>
        <v>0</v>
      </c>
      <c r="W69" s="97"/>
      <c r="X69" s="97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414"/>
      <c r="AQ69" s="414"/>
      <c r="AR69" s="77"/>
      <c r="AS69" s="77"/>
      <c r="AT69" s="83"/>
      <c r="AU69" s="83"/>
      <c r="AV69" s="80"/>
      <c r="AW69" s="215">
        <f t="shared" si="35"/>
        <v>0</v>
      </c>
      <c r="AX69" s="97"/>
      <c r="AY69" s="97"/>
      <c r="AZ69" s="97"/>
      <c r="BA69" s="97"/>
      <c r="BB69" s="97"/>
      <c r="BC69" s="97"/>
      <c r="BD69" s="97"/>
      <c r="BE69" s="97"/>
      <c r="BF69" s="97"/>
      <c r="BG69" s="165"/>
      <c r="BH69" s="104">
        <f t="shared" si="36"/>
        <v>0</v>
      </c>
    </row>
    <row r="70" spans="1:60" ht="20.100000000000001" hidden="1" customHeight="1">
      <c r="A70" s="260"/>
      <c r="B70" s="703" t="s">
        <v>29</v>
      </c>
      <c r="C70" s="705" t="s">
        <v>93</v>
      </c>
      <c r="D70" s="137" t="s">
        <v>79</v>
      </c>
      <c r="E70" s="169">
        <f t="shared" ref="E70:R70" si="37">SUM(E72,E76)</f>
        <v>8</v>
      </c>
      <c r="F70" s="169">
        <f t="shared" si="37"/>
        <v>8</v>
      </c>
      <c r="G70" s="169">
        <f t="shared" si="37"/>
        <v>8</v>
      </c>
      <c r="H70" s="169">
        <f t="shared" si="37"/>
        <v>8</v>
      </c>
      <c r="I70" s="169">
        <f t="shared" si="37"/>
        <v>8</v>
      </c>
      <c r="J70" s="169">
        <f t="shared" si="37"/>
        <v>8</v>
      </c>
      <c r="K70" s="169">
        <f t="shared" si="37"/>
        <v>8</v>
      </c>
      <c r="L70" s="169">
        <f t="shared" si="37"/>
        <v>8</v>
      </c>
      <c r="M70" s="169">
        <f t="shared" si="37"/>
        <v>8</v>
      </c>
      <c r="N70" s="169">
        <f t="shared" si="37"/>
        <v>8</v>
      </c>
      <c r="O70" s="169">
        <f t="shared" si="37"/>
        <v>8</v>
      </c>
      <c r="P70" s="169">
        <f t="shared" si="37"/>
        <v>8</v>
      </c>
      <c r="Q70" s="169">
        <f t="shared" si="37"/>
        <v>10</v>
      </c>
      <c r="R70" s="169">
        <f t="shared" si="37"/>
        <v>8</v>
      </c>
      <c r="S70" s="169"/>
      <c r="T70" s="169"/>
      <c r="U70" s="81"/>
      <c r="V70" s="139">
        <f t="shared" si="34"/>
        <v>114</v>
      </c>
      <c r="W70" s="99"/>
      <c r="X70" s="99"/>
      <c r="Y70" s="169">
        <f t="shared" ref="Y70:AU70" si="38">SUM(Y72,Y76)</f>
        <v>6</v>
      </c>
      <c r="Z70" s="169">
        <f t="shared" si="38"/>
        <v>4</v>
      </c>
      <c r="AA70" s="169">
        <f t="shared" si="38"/>
        <v>6</v>
      </c>
      <c r="AB70" s="169">
        <f t="shared" si="38"/>
        <v>4</v>
      </c>
      <c r="AC70" s="169">
        <f t="shared" si="38"/>
        <v>6</v>
      </c>
      <c r="AD70" s="169">
        <f t="shared" si="38"/>
        <v>4</v>
      </c>
      <c r="AE70" s="169">
        <f t="shared" si="38"/>
        <v>6</v>
      </c>
      <c r="AF70" s="169">
        <f t="shared" si="38"/>
        <v>4</v>
      </c>
      <c r="AG70" s="169">
        <f t="shared" si="38"/>
        <v>6</v>
      </c>
      <c r="AH70" s="169">
        <f t="shared" si="38"/>
        <v>4</v>
      </c>
      <c r="AI70" s="169">
        <f t="shared" si="38"/>
        <v>6</v>
      </c>
      <c r="AJ70" s="169">
        <f t="shared" si="38"/>
        <v>2</v>
      </c>
      <c r="AK70" s="169">
        <f t="shared" si="38"/>
        <v>6</v>
      </c>
      <c r="AL70" s="169">
        <f t="shared" si="38"/>
        <v>6</v>
      </c>
      <c r="AM70" s="169">
        <f t="shared" si="38"/>
        <v>6</v>
      </c>
      <c r="AN70" s="169">
        <f t="shared" si="38"/>
        <v>6</v>
      </c>
      <c r="AO70" s="169">
        <f t="shared" si="38"/>
        <v>6</v>
      </c>
      <c r="AP70" s="334">
        <f t="shared" si="38"/>
        <v>6</v>
      </c>
      <c r="AQ70" s="334">
        <f t="shared" si="38"/>
        <v>6</v>
      </c>
      <c r="AR70" s="77">
        <f t="shared" si="38"/>
        <v>0</v>
      </c>
      <c r="AS70" s="77">
        <f t="shared" si="38"/>
        <v>36</v>
      </c>
      <c r="AT70" s="161">
        <f t="shared" si="38"/>
        <v>36</v>
      </c>
      <c r="AU70" s="161">
        <f t="shared" si="38"/>
        <v>36</v>
      </c>
      <c r="AV70" s="81" t="s">
        <v>96</v>
      </c>
      <c r="AW70" s="191">
        <f t="shared" si="35"/>
        <v>208</v>
      </c>
      <c r="AX70" s="99"/>
      <c r="AY70" s="99"/>
      <c r="AZ70" s="99"/>
      <c r="BA70" s="99"/>
      <c r="BB70" s="99"/>
      <c r="BC70" s="99"/>
      <c r="BD70" s="99"/>
      <c r="BE70" s="99"/>
      <c r="BF70" s="99"/>
      <c r="BG70" s="100"/>
      <c r="BH70" s="101">
        <f t="shared" si="36"/>
        <v>322</v>
      </c>
    </row>
    <row r="71" spans="1:60" ht="20.100000000000001" hidden="1" customHeight="1">
      <c r="A71" s="260"/>
      <c r="B71" s="704"/>
      <c r="C71" s="706"/>
      <c r="D71" s="18" t="s">
        <v>80</v>
      </c>
      <c r="E71" s="102">
        <f>E73</f>
        <v>4</v>
      </c>
      <c r="F71" s="102">
        <f t="shared" ref="F71:R71" si="39">F73</f>
        <v>4</v>
      </c>
      <c r="G71" s="102">
        <f t="shared" si="39"/>
        <v>4</v>
      </c>
      <c r="H71" s="102">
        <f t="shared" si="39"/>
        <v>4</v>
      </c>
      <c r="I71" s="102">
        <f t="shared" si="39"/>
        <v>4</v>
      </c>
      <c r="J71" s="102">
        <f t="shared" si="39"/>
        <v>4</v>
      </c>
      <c r="K71" s="102">
        <f t="shared" si="39"/>
        <v>4</v>
      </c>
      <c r="L71" s="102">
        <f t="shared" si="39"/>
        <v>4</v>
      </c>
      <c r="M71" s="102">
        <f t="shared" si="39"/>
        <v>4</v>
      </c>
      <c r="N71" s="102">
        <f t="shared" si="39"/>
        <v>4</v>
      </c>
      <c r="O71" s="102">
        <f t="shared" si="39"/>
        <v>4</v>
      </c>
      <c r="P71" s="102">
        <f t="shared" si="39"/>
        <v>4</v>
      </c>
      <c r="Q71" s="102">
        <f t="shared" si="39"/>
        <v>5</v>
      </c>
      <c r="R71" s="102">
        <f t="shared" si="39"/>
        <v>4</v>
      </c>
      <c r="S71" s="102"/>
      <c r="T71" s="102"/>
      <c r="U71" s="75"/>
      <c r="V71" s="78">
        <f t="shared" si="34"/>
        <v>57</v>
      </c>
      <c r="W71" s="95"/>
      <c r="X71" s="95"/>
      <c r="Y71" s="102">
        <f t="shared" ref="Y71:AQ71" si="40">Y73</f>
        <v>3</v>
      </c>
      <c r="Z71" s="102">
        <f t="shared" si="40"/>
        <v>2</v>
      </c>
      <c r="AA71" s="102">
        <f t="shared" si="40"/>
        <v>3</v>
      </c>
      <c r="AB71" s="102">
        <f t="shared" si="40"/>
        <v>2</v>
      </c>
      <c r="AC71" s="102">
        <f t="shared" si="40"/>
        <v>3</v>
      </c>
      <c r="AD71" s="102">
        <f t="shared" si="40"/>
        <v>2</v>
      </c>
      <c r="AE71" s="102">
        <f t="shared" si="40"/>
        <v>3</v>
      </c>
      <c r="AF71" s="102">
        <f t="shared" si="40"/>
        <v>2</v>
      </c>
      <c r="AG71" s="102">
        <f t="shared" si="40"/>
        <v>3</v>
      </c>
      <c r="AH71" s="102">
        <f t="shared" si="40"/>
        <v>2</v>
      </c>
      <c r="AI71" s="102">
        <f t="shared" si="40"/>
        <v>3</v>
      </c>
      <c r="AJ71" s="102">
        <f t="shared" si="40"/>
        <v>1</v>
      </c>
      <c r="AK71" s="102">
        <f t="shared" si="40"/>
        <v>3</v>
      </c>
      <c r="AL71" s="102">
        <f t="shared" si="40"/>
        <v>3</v>
      </c>
      <c r="AM71" s="102">
        <f t="shared" si="40"/>
        <v>3</v>
      </c>
      <c r="AN71" s="102">
        <f t="shared" si="40"/>
        <v>3</v>
      </c>
      <c r="AO71" s="102">
        <f t="shared" si="40"/>
        <v>3</v>
      </c>
      <c r="AP71" s="415">
        <f t="shared" si="40"/>
        <v>3</v>
      </c>
      <c r="AQ71" s="415">
        <f t="shared" si="40"/>
        <v>3</v>
      </c>
      <c r="AR71" s="77">
        <f>AR73</f>
        <v>0</v>
      </c>
      <c r="AS71" s="77">
        <f>AS73</f>
        <v>0</v>
      </c>
      <c r="AT71" s="103">
        <f>AT73</f>
        <v>0</v>
      </c>
      <c r="AU71" s="103">
        <f>AU73</f>
        <v>0</v>
      </c>
      <c r="AV71" s="75"/>
      <c r="AW71" s="215">
        <f t="shared" si="35"/>
        <v>50</v>
      </c>
      <c r="AX71" s="95"/>
      <c r="AY71" s="95"/>
      <c r="AZ71" s="95"/>
      <c r="BA71" s="95"/>
      <c r="BB71" s="95"/>
      <c r="BC71" s="95"/>
      <c r="BD71" s="95"/>
      <c r="BE71" s="95"/>
      <c r="BF71" s="95"/>
      <c r="BG71" s="96"/>
      <c r="BH71" s="104">
        <f t="shared" si="36"/>
        <v>107</v>
      </c>
    </row>
    <row r="72" spans="1:60" ht="12.75" hidden="1" customHeight="1">
      <c r="A72" s="260"/>
      <c r="B72" s="672" t="s">
        <v>30</v>
      </c>
      <c r="C72" s="674" t="s">
        <v>31</v>
      </c>
      <c r="D72" s="12" t="s">
        <v>79</v>
      </c>
      <c r="E72" s="73">
        <v>8</v>
      </c>
      <c r="F72" s="73">
        <v>8</v>
      </c>
      <c r="G72" s="73">
        <v>8</v>
      </c>
      <c r="H72" s="73">
        <v>8</v>
      </c>
      <c r="I72" s="73">
        <v>8</v>
      </c>
      <c r="J72" s="73">
        <v>8</v>
      </c>
      <c r="K72" s="73">
        <v>8</v>
      </c>
      <c r="L72" s="73">
        <v>8</v>
      </c>
      <c r="M72" s="73">
        <v>8</v>
      </c>
      <c r="N72" s="73">
        <v>8</v>
      </c>
      <c r="O72" s="73">
        <v>8</v>
      </c>
      <c r="P72" s="73">
        <v>8</v>
      </c>
      <c r="Q72" s="73">
        <v>10</v>
      </c>
      <c r="R72" s="73">
        <v>8</v>
      </c>
      <c r="S72" s="73"/>
      <c r="T72" s="73"/>
      <c r="U72" s="75" t="s">
        <v>48</v>
      </c>
      <c r="V72" s="76">
        <f t="shared" si="34"/>
        <v>114</v>
      </c>
      <c r="W72" s="95"/>
      <c r="X72" s="95"/>
      <c r="Y72" s="74">
        <v>6</v>
      </c>
      <c r="Z72" s="74">
        <v>4</v>
      </c>
      <c r="AA72" s="74">
        <v>6</v>
      </c>
      <c r="AB72" s="74">
        <v>4</v>
      </c>
      <c r="AC72" s="74">
        <v>6</v>
      </c>
      <c r="AD72" s="74">
        <v>4</v>
      </c>
      <c r="AE72" s="74">
        <v>6</v>
      </c>
      <c r="AF72" s="74">
        <v>4</v>
      </c>
      <c r="AG72" s="74">
        <v>6</v>
      </c>
      <c r="AH72" s="74">
        <v>4</v>
      </c>
      <c r="AI72" s="74">
        <v>6</v>
      </c>
      <c r="AJ72" s="74">
        <v>2</v>
      </c>
      <c r="AK72" s="74">
        <v>6</v>
      </c>
      <c r="AL72" s="74">
        <v>6</v>
      </c>
      <c r="AM72" s="74">
        <v>6</v>
      </c>
      <c r="AN72" s="74">
        <v>6</v>
      </c>
      <c r="AO72" s="74">
        <v>6</v>
      </c>
      <c r="AP72" s="407">
        <v>6</v>
      </c>
      <c r="AQ72" s="407">
        <v>6</v>
      </c>
      <c r="AR72" s="77"/>
      <c r="AS72" s="77"/>
      <c r="AT72" s="77"/>
      <c r="AU72" s="77"/>
      <c r="AV72" s="75" t="s">
        <v>44</v>
      </c>
      <c r="AW72" s="191">
        <f t="shared" si="35"/>
        <v>100</v>
      </c>
      <c r="AX72" s="95"/>
      <c r="AY72" s="95"/>
      <c r="AZ72" s="95"/>
      <c r="BA72" s="95"/>
      <c r="BB72" s="95"/>
      <c r="BC72" s="95"/>
      <c r="BD72" s="95"/>
      <c r="BE72" s="95"/>
      <c r="BF72" s="95"/>
      <c r="BG72" s="96"/>
      <c r="BH72" s="101">
        <f t="shared" si="36"/>
        <v>214</v>
      </c>
    </row>
    <row r="73" spans="1:60" ht="12.75" hidden="1" customHeight="1">
      <c r="A73" s="260"/>
      <c r="B73" s="673"/>
      <c r="C73" s="675"/>
      <c r="D73" s="15" t="s">
        <v>80</v>
      </c>
      <c r="E73" s="45">
        <v>4</v>
      </c>
      <c r="F73" s="45">
        <v>4</v>
      </c>
      <c r="G73" s="45">
        <v>4</v>
      </c>
      <c r="H73" s="45">
        <v>4</v>
      </c>
      <c r="I73" s="45">
        <v>4</v>
      </c>
      <c r="J73" s="45">
        <v>4</v>
      </c>
      <c r="K73" s="45">
        <v>4</v>
      </c>
      <c r="L73" s="45">
        <v>4</v>
      </c>
      <c r="M73" s="45">
        <v>4</v>
      </c>
      <c r="N73" s="45">
        <v>4</v>
      </c>
      <c r="O73" s="45">
        <v>4</v>
      </c>
      <c r="P73" s="45">
        <v>4</v>
      </c>
      <c r="Q73" s="45">
        <v>5</v>
      </c>
      <c r="R73" s="45">
        <v>4</v>
      </c>
      <c r="S73" s="45"/>
      <c r="T73" s="45"/>
      <c r="U73" s="75"/>
      <c r="V73" s="78">
        <f t="shared" si="34"/>
        <v>57</v>
      </c>
      <c r="W73" s="95"/>
      <c r="X73" s="95"/>
      <c r="Y73" s="45">
        <v>3</v>
      </c>
      <c r="Z73" s="45">
        <v>2</v>
      </c>
      <c r="AA73" s="45">
        <v>3</v>
      </c>
      <c r="AB73" s="45">
        <v>2</v>
      </c>
      <c r="AC73" s="45">
        <v>3</v>
      </c>
      <c r="AD73" s="45">
        <v>2</v>
      </c>
      <c r="AE73" s="45">
        <v>3</v>
      </c>
      <c r="AF73" s="45">
        <v>2</v>
      </c>
      <c r="AG73" s="45">
        <v>3</v>
      </c>
      <c r="AH73" s="45">
        <v>2</v>
      </c>
      <c r="AI73" s="45">
        <v>3</v>
      </c>
      <c r="AJ73" s="45">
        <v>1</v>
      </c>
      <c r="AK73" s="45">
        <v>3</v>
      </c>
      <c r="AL73" s="45">
        <v>3</v>
      </c>
      <c r="AM73" s="45">
        <v>3</v>
      </c>
      <c r="AN73" s="45">
        <v>3</v>
      </c>
      <c r="AO73" s="45">
        <v>3</v>
      </c>
      <c r="AP73" s="407">
        <v>3</v>
      </c>
      <c r="AQ73" s="407">
        <v>3</v>
      </c>
      <c r="AR73" s="77"/>
      <c r="AS73" s="77"/>
      <c r="AT73" s="77"/>
      <c r="AU73" s="77"/>
      <c r="AV73" s="75"/>
      <c r="AW73" s="215">
        <f t="shared" si="35"/>
        <v>50</v>
      </c>
      <c r="AX73" s="95"/>
      <c r="AY73" s="95"/>
      <c r="AZ73" s="95"/>
      <c r="BA73" s="95"/>
      <c r="BB73" s="95"/>
      <c r="BC73" s="95"/>
      <c r="BD73" s="95"/>
      <c r="BE73" s="95"/>
      <c r="BF73" s="95"/>
      <c r="BG73" s="96"/>
      <c r="BH73" s="104">
        <f t="shared" si="36"/>
        <v>107</v>
      </c>
    </row>
    <row r="74" spans="1:60" ht="12.75" hidden="1" customHeight="1">
      <c r="A74" s="260"/>
      <c r="B74" s="672"/>
      <c r="C74" s="674"/>
      <c r="D74" s="12" t="s">
        <v>79</v>
      </c>
      <c r="E74" s="73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5"/>
      <c r="V74" s="74"/>
      <c r="W74" s="95"/>
      <c r="X74" s="95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407"/>
      <c r="AQ74" s="407"/>
      <c r="AR74" s="77"/>
      <c r="AS74" s="77"/>
      <c r="AT74" s="77"/>
      <c r="AU74" s="77"/>
      <c r="AV74" s="75"/>
      <c r="AW74" s="105"/>
      <c r="AX74" s="95"/>
      <c r="AY74" s="95"/>
      <c r="AZ74" s="95"/>
      <c r="BA74" s="95"/>
      <c r="BB74" s="95"/>
      <c r="BC74" s="95"/>
      <c r="BD74" s="95"/>
      <c r="BE74" s="95"/>
      <c r="BF74" s="95"/>
      <c r="BG74" s="96"/>
      <c r="BH74" s="106"/>
    </row>
    <row r="75" spans="1:60" ht="12.75" hidden="1" customHeight="1">
      <c r="A75" s="260"/>
      <c r="B75" s="673"/>
      <c r="C75" s="675"/>
      <c r="D75" s="12" t="s">
        <v>80</v>
      </c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5"/>
      <c r="V75" s="74"/>
      <c r="W75" s="95"/>
      <c r="X75" s="95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407"/>
      <c r="AQ75" s="407"/>
      <c r="AR75" s="77"/>
      <c r="AS75" s="77"/>
      <c r="AT75" s="77"/>
      <c r="AU75" s="77"/>
      <c r="AV75" s="75"/>
      <c r="AW75" s="105"/>
      <c r="AX75" s="95"/>
      <c r="AY75" s="95"/>
      <c r="AZ75" s="95"/>
      <c r="BA75" s="95"/>
      <c r="BB75" s="95"/>
      <c r="BC75" s="95"/>
      <c r="BD75" s="95"/>
      <c r="BE75" s="95"/>
      <c r="BF75" s="95"/>
      <c r="BG75" s="96"/>
      <c r="BH75" s="106"/>
    </row>
    <row r="76" spans="1:60" ht="12.75" hidden="1" customHeight="1">
      <c r="A76" s="260"/>
      <c r="B76" s="116" t="s">
        <v>40</v>
      </c>
      <c r="C76" s="117" t="s">
        <v>33</v>
      </c>
      <c r="D76" s="12" t="s">
        <v>79</v>
      </c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86"/>
      <c r="V76" s="109"/>
      <c r="W76" s="107"/>
      <c r="X76" s="107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413"/>
      <c r="AQ76" s="413"/>
      <c r="AR76" s="77"/>
      <c r="AS76" s="77">
        <v>36</v>
      </c>
      <c r="AT76" s="87">
        <v>36</v>
      </c>
      <c r="AU76" s="87">
        <v>36</v>
      </c>
      <c r="AV76" s="86" t="s">
        <v>47</v>
      </c>
      <c r="AW76" s="159">
        <f>SUM(Y76:AU76)</f>
        <v>108</v>
      </c>
      <c r="AX76" s="107"/>
      <c r="AY76" s="107"/>
      <c r="AZ76" s="107"/>
      <c r="BA76" s="107"/>
      <c r="BB76" s="107"/>
      <c r="BC76" s="107"/>
      <c r="BD76" s="107"/>
      <c r="BE76" s="107"/>
      <c r="BF76" s="107"/>
      <c r="BG76" s="121"/>
      <c r="BH76" s="160">
        <f>SUM(E76:T76,Y76:AU76)</f>
        <v>108</v>
      </c>
    </row>
    <row r="77" spans="1:60" ht="12.75" hidden="1" customHeight="1">
      <c r="A77" s="260"/>
      <c r="B77" s="116" t="s">
        <v>41</v>
      </c>
      <c r="C77" s="117"/>
      <c r="D77" s="118" t="s">
        <v>79</v>
      </c>
      <c r="E77" s="119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80"/>
      <c r="V77" s="120"/>
      <c r="W77" s="97"/>
      <c r="X77" s="97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414"/>
      <c r="AQ77" s="414"/>
      <c r="AR77" s="77"/>
      <c r="AS77" s="77"/>
      <c r="AT77" s="83"/>
      <c r="AU77" s="83"/>
      <c r="AV77" s="80"/>
      <c r="AW77" s="120"/>
      <c r="AX77" s="97"/>
      <c r="AY77" s="97"/>
      <c r="AZ77" s="97"/>
      <c r="BA77" s="97"/>
      <c r="BB77" s="97"/>
      <c r="BC77" s="97"/>
      <c r="BD77" s="97"/>
      <c r="BE77" s="97"/>
      <c r="BF77" s="97"/>
      <c r="BG77" s="165"/>
      <c r="BH77" s="166"/>
    </row>
    <row r="78" spans="1:60" ht="12.75" hidden="1" customHeight="1">
      <c r="A78" s="260"/>
      <c r="B78" s="669" t="s">
        <v>81</v>
      </c>
      <c r="C78" s="670"/>
      <c r="D78" s="671"/>
      <c r="E78" s="110">
        <f t="shared" ref="E78:R78" si="41">SUM(E8,E17,E28,E35)</f>
        <v>36</v>
      </c>
      <c r="F78" s="110">
        <f t="shared" si="41"/>
        <v>36</v>
      </c>
      <c r="G78" s="110">
        <f t="shared" si="41"/>
        <v>36</v>
      </c>
      <c r="H78" s="110">
        <f t="shared" si="41"/>
        <v>36</v>
      </c>
      <c r="I78" s="110">
        <f t="shared" si="41"/>
        <v>36</v>
      </c>
      <c r="J78" s="110">
        <f t="shared" si="41"/>
        <v>36</v>
      </c>
      <c r="K78" s="110">
        <f t="shared" si="41"/>
        <v>36</v>
      </c>
      <c r="L78" s="110">
        <f t="shared" si="41"/>
        <v>36</v>
      </c>
      <c r="M78" s="110">
        <f t="shared" si="41"/>
        <v>36</v>
      </c>
      <c r="N78" s="110">
        <f t="shared" si="41"/>
        <v>36</v>
      </c>
      <c r="O78" s="110">
        <f t="shared" si="41"/>
        <v>34</v>
      </c>
      <c r="P78" s="110">
        <f t="shared" si="41"/>
        <v>36</v>
      </c>
      <c r="Q78" s="110">
        <f t="shared" si="41"/>
        <v>34</v>
      </c>
      <c r="R78" s="110">
        <f t="shared" si="41"/>
        <v>34</v>
      </c>
      <c r="S78" s="110"/>
      <c r="T78" s="110"/>
      <c r="U78" s="81" t="s">
        <v>102</v>
      </c>
      <c r="V78" s="122">
        <f>SUM(E78:T78)</f>
        <v>498</v>
      </c>
      <c r="W78" s="99"/>
      <c r="X78" s="99"/>
      <c r="Y78" s="110">
        <f t="shared" ref="Y78:AU78" si="42">SUM(Y8,Y17,Y28,Y35)</f>
        <v>36</v>
      </c>
      <c r="Z78" s="110">
        <f t="shared" si="42"/>
        <v>34</v>
      </c>
      <c r="AA78" s="110">
        <f t="shared" si="42"/>
        <v>36</v>
      </c>
      <c r="AB78" s="110">
        <f t="shared" si="42"/>
        <v>36</v>
      </c>
      <c r="AC78" s="110">
        <f t="shared" si="42"/>
        <v>34</v>
      </c>
      <c r="AD78" s="110">
        <f t="shared" si="42"/>
        <v>36</v>
      </c>
      <c r="AE78" s="110">
        <f t="shared" si="42"/>
        <v>36</v>
      </c>
      <c r="AF78" s="110">
        <f t="shared" si="42"/>
        <v>36</v>
      </c>
      <c r="AG78" s="110">
        <f t="shared" si="42"/>
        <v>36</v>
      </c>
      <c r="AH78" s="110">
        <f t="shared" si="42"/>
        <v>34</v>
      </c>
      <c r="AI78" s="110">
        <f t="shared" si="42"/>
        <v>34</v>
      </c>
      <c r="AJ78" s="110">
        <f t="shared" si="42"/>
        <v>36</v>
      </c>
      <c r="AK78" s="110">
        <f t="shared" si="42"/>
        <v>36</v>
      </c>
      <c r="AL78" s="110">
        <f t="shared" si="42"/>
        <v>36</v>
      </c>
      <c r="AM78" s="110">
        <f t="shared" si="42"/>
        <v>36</v>
      </c>
      <c r="AN78" s="110">
        <f t="shared" si="42"/>
        <v>34</v>
      </c>
      <c r="AO78" s="110">
        <f t="shared" si="42"/>
        <v>36</v>
      </c>
      <c r="AP78" s="334">
        <f t="shared" si="42"/>
        <v>36</v>
      </c>
      <c r="AQ78" s="334">
        <f t="shared" si="42"/>
        <v>34</v>
      </c>
      <c r="AR78" s="77">
        <f t="shared" si="42"/>
        <v>36</v>
      </c>
      <c r="AS78" s="77">
        <f t="shared" si="42"/>
        <v>36</v>
      </c>
      <c r="AT78" s="161">
        <f t="shared" si="42"/>
        <v>36</v>
      </c>
      <c r="AU78" s="161">
        <f t="shared" si="42"/>
        <v>36</v>
      </c>
      <c r="AV78" s="81" t="s">
        <v>103</v>
      </c>
      <c r="AW78" s="162">
        <f>SUM(Y78:AU78)</f>
        <v>816</v>
      </c>
      <c r="AX78" s="99"/>
      <c r="AY78" s="99"/>
      <c r="AZ78" s="99"/>
      <c r="BA78" s="99"/>
      <c r="BB78" s="99"/>
      <c r="BC78" s="99"/>
      <c r="BD78" s="99"/>
      <c r="BE78" s="99"/>
      <c r="BF78" s="99"/>
      <c r="BG78" s="163"/>
      <c r="BH78" s="164">
        <f>SUM(V78,AW78)</f>
        <v>1314</v>
      </c>
    </row>
    <row r="79" spans="1:60" ht="12.75" hidden="1" customHeight="1">
      <c r="A79" s="260"/>
      <c r="B79" s="713" t="s">
        <v>82</v>
      </c>
      <c r="C79" s="714"/>
      <c r="D79" s="715"/>
      <c r="E79" s="102" t="e">
        <f>SUM(#REF!,#REF!,#REF!,#REF!)</f>
        <v>#REF!</v>
      </c>
      <c r="F79" s="102" t="e">
        <f>SUM(#REF!,#REF!,#REF!,#REF!)</f>
        <v>#REF!</v>
      </c>
      <c r="G79" s="102" t="e">
        <f>SUM(#REF!,#REF!,#REF!,#REF!)</f>
        <v>#REF!</v>
      </c>
      <c r="H79" s="102" t="e">
        <f>SUM(#REF!,#REF!,#REF!,#REF!)</f>
        <v>#REF!</v>
      </c>
      <c r="I79" s="102" t="e">
        <f>SUM(#REF!,#REF!,#REF!,#REF!)</f>
        <v>#REF!</v>
      </c>
      <c r="J79" s="102" t="e">
        <f>SUM(#REF!,#REF!,#REF!,#REF!)</f>
        <v>#REF!</v>
      </c>
      <c r="K79" s="102" t="e">
        <f>SUM(#REF!,#REF!,#REF!,#REF!)</f>
        <v>#REF!</v>
      </c>
      <c r="L79" s="102" t="e">
        <f>SUM(#REF!,#REF!,#REF!,#REF!)</f>
        <v>#REF!</v>
      </c>
      <c r="M79" s="102" t="e">
        <f>SUM(#REF!,#REF!,#REF!,#REF!)</f>
        <v>#REF!</v>
      </c>
      <c r="N79" s="102" t="e">
        <f>SUM(#REF!,#REF!,#REF!,#REF!)</f>
        <v>#REF!</v>
      </c>
      <c r="O79" s="102" t="e">
        <f>SUM(#REF!,#REF!,#REF!,#REF!)</f>
        <v>#REF!</v>
      </c>
      <c r="P79" s="102" t="e">
        <f>SUM(#REF!,#REF!,#REF!,#REF!)</f>
        <v>#REF!</v>
      </c>
      <c r="Q79" s="102" t="e">
        <f>SUM(#REF!,#REF!,#REF!,#REF!)</f>
        <v>#REF!</v>
      </c>
      <c r="R79" s="102" t="e">
        <f>SUM(#REF!,#REF!,#REF!,#REF!)</f>
        <v>#REF!</v>
      </c>
      <c r="S79" s="102"/>
      <c r="T79" s="102"/>
      <c r="U79" s="158"/>
      <c r="V79" s="157" t="e">
        <f>SUM(E79:T79)</f>
        <v>#REF!</v>
      </c>
      <c r="W79" s="95"/>
      <c r="X79" s="95"/>
      <c r="Y79" s="102" t="e">
        <f>SUM(#REF!,#REF!,#REF!,#REF!)</f>
        <v>#REF!</v>
      </c>
      <c r="Z79" s="102" t="e">
        <f>SUM(#REF!,#REF!,#REF!,#REF!)</f>
        <v>#REF!</v>
      </c>
      <c r="AA79" s="102" t="e">
        <f>SUM(#REF!,#REF!,#REF!,#REF!)</f>
        <v>#REF!</v>
      </c>
      <c r="AB79" s="102" t="e">
        <f>SUM(#REF!,#REF!,#REF!,#REF!)</f>
        <v>#REF!</v>
      </c>
      <c r="AC79" s="102" t="e">
        <f>SUM(#REF!,#REF!,#REF!,#REF!)</f>
        <v>#REF!</v>
      </c>
      <c r="AD79" s="102" t="e">
        <f>SUM(#REF!,#REF!,#REF!,#REF!)</f>
        <v>#REF!</v>
      </c>
      <c r="AE79" s="102" t="e">
        <f>SUM(#REF!,#REF!,#REF!,#REF!)</f>
        <v>#REF!</v>
      </c>
      <c r="AF79" s="102" t="e">
        <f>SUM(#REF!,#REF!,#REF!,#REF!)</f>
        <v>#REF!</v>
      </c>
      <c r="AG79" s="102" t="e">
        <f>SUM(#REF!,#REF!,#REF!,#REF!)</f>
        <v>#REF!</v>
      </c>
      <c r="AH79" s="102" t="e">
        <f>SUM(#REF!,#REF!,#REF!,#REF!)</f>
        <v>#REF!</v>
      </c>
      <c r="AI79" s="102" t="e">
        <f>SUM(#REF!,#REF!,#REF!,#REF!)</f>
        <v>#REF!</v>
      </c>
      <c r="AJ79" s="102" t="e">
        <f>SUM(#REF!,#REF!,#REF!,#REF!)</f>
        <v>#REF!</v>
      </c>
      <c r="AK79" s="102" t="e">
        <f>SUM(#REF!,#REF!,#REF!,#REF!)</f>
        <v>#REF!</v>
      </c>
      <c r="AL79" s="102" t="e">
        <f>SUM(#REF!,#REF!,#REF!,#REF!)</f>
        <v>#REF!</v>
      </c>
      <c r="AM79" s="102" t="e">
        <f>SUM(#REF!,#REF!,#REF!,#REF!)</f>
        <v>#REF!</v>
      </c>
      <c r="AN79" s="102" t="e">
        <f>SUM(#REF!,#REF!,#REF!,#REF!)</f>
        <v>#REF!</v>
      </c>
      <c r="AO79" s="102" t="e">
        <f>SUM(#REF!,#REF!,#REF!,#REF!)</f>
        <v>#REF!</v>
      </c>
      <c r="AP79" s="415" t="e">
        <f>SUM(#REF!,#REF!,#REF!,#REF!)</f>
        <v>#REF!</v>
      </c>
      <c r="AQ79" s="415" t="e">
        <f>SUM(#REF!,#REF!,#REF!,#REF!)</f>
        <v>#REF!</v>
      </c>
      <c r="AR79" s="77" t="e">
        <f>SUM(#REF!,#REF!,#REF!,#REF!)</f>
        <v>#REF!</v>
      </c>
      <c r="AS79" s="77" t="e">
        <f>SUM(#REF!,#REF!,#REF!,#REF!)</f>
        <v>#REF!</v>
      </c>
      <c r="AT79" s="103" t="e">
        <f>SUM(#REF!,#REF!,#REF!,#REF!)</f>
        <v>#REF!</v>
      </c>
      <c r="AU79" s="103" t="e">
        <f>SUM(#REF!,#REF!,#REF!,#REF!)</f>
        <v>#REF!</v>
      </c>
      <c r="AV79" s="75"/>
      <c r="AW79" s="167" t="e">
        <f>SUM(Y79:AU79)</f>
        <v>#REF!</v>
      </c>
      <c r="AX79" s="95"/>
      <c r="AY79" s="95"/>
      <c r="AZ79" s="95"/>
      <c r="BA79" s="95"/>
      <c r="BB79" s="95"/>
      <c r="BC79" s="95"/>
      <c r="BD79" s="95"/>
      <c r="BE79" s="95"/>
      <c r="BF79" s="95"/>
      <c r="BG79" s="1"/>
      <c r="BH79" s="168" t="e">
        <f>SUM(V79,AW79)</f>
        <v>#REF!</v>
      </c>
    </row>
    <row r="80" spans="1:60" ht="29.25" customHeight="1" thickBot="1">
      <c r="A80" s="307"/>
      <c r="B80" s="716" t="s">
        <v>81</v>
      </c>
      <c r="C80" s="716"/>
      <c r="D80" s="716"/>
      <c r="E80" s="123">
        <f t="shared" ref="E80:T80" si="43">SUM(E8,E17,E28,E35)</f>
        <v>36</v>
      </c>
      <c r="F80" s="123">
        <f t="shared" si="43"/>
        <v>36</v>
      </c>
      <c r="G80" s="123">
        <f t="shared" si="43"/>
        <v>36</v>
      </c>
      <c r="H80" s="123">
        <f t="shared" si="43"/>
        <v>36</v>
      </c>
      <c r="I80" s="123">
        <f t="shared" si="43"/>
        <v>36</v>
      </c>
      <c r="J80" s="123">
        <f t="shared" si="43"/>
        <v>36</v>
      </c>
      <c r="K80" s="123">
        <f t="shared" si="43"/>
        <v>36</v>
      </c>
      <c r="L80" s="123">
        <f t="shared" si="43"/>
        <v>36</v>
      </c>
      <c r="M80" s="123">
        <f t="shared" si="43"/>
        <v>36</v>
      </c>
      <c r="N80" s="123">
        <f t="shared" si="43"/>
        <v>36</v>
      </c>
      <c r="O80" s="123">
        <f t="shared" si="43"/>
        <v>34</v>
      </c>
      <c r="P80" s="123">
        <f t="shared" si="43"/>
        <v>36</v>
      </c>
      <c r="Q80" s="123">
        <f t="shared" si="43"/>
        <v>34</v>
      </c>
      <c r="R80" s="123">
        <f t="shared" si="43"/>
        <v>34</v>
      </c>
      <c r="S80" s="123">
        <f t="shared" si="43"/>
        <v>34</v>
      </c>
      <c r="T80" s="123">
        <f t="shared" si="43"/>
        <v>33</v>
      </c>
      <c r="U80" s="80"/>
      <c r="V80" s="402">
        <f>SUM(V8,V17,V28,V35)</f>
        <v>565</v>
      </c>
      <c r="W80" s="97"/>
      <c r="X80" s="97"/>
      <c r="Y80" s="123">
        <f t="shared" ref="Y80:AO80" si="44">SUM(Y8,Y17,Y28,Y35)</f>
        <v>36</v>
      </c>
      <c r="Z80" s="123">
        <f t="shared" si="44"/>
        <v>34</v>
      </c>
      <c r="AA80" s="123">
        <f t="shared" si="44"/>
        <v>36</v>
      </c>
      <c r="AB80" s="123">
        <f t="shared" si="44"/>
        <v>36</v>
      </c>
      <c r="AC80" s="123">
        <f t="shared" si="44"/>
        <v>34</v>
      </c>
      <c r="AD80" s="123">
        <f t="shared" si="44"/>
        <v>36</v>
      </c>
      <c r="AE80" s="123">
        <f t="shared" si="44"/>
        <v>36</v>
      </c>
      <c r="AF80" s="123">
        <f t="shared" si="44"/>
        <v>36</v>
      </c>
      <c r="AG80" s="123">
        <f t="shared" si="44"/>
        <v>36</v>
      </c>
      <c r="AH80" s="123">
        <f t="shared" si="44"/>
        <v>34</v>
      </c>
      <c r="AI80" s="123">
        <f t="shared" si="44"/>
        <v>34</v>
      </c>
      <c r="AJ80" s="123">
        <f t="shared" si="44"/>
        <v>36</v>
      </c>
      <c r="AK80" s="123">
        <f t="shared" si="44"/>
        <v>36</v>
      </c>
      <c r="AL80" s="123">
        <f t="shared" si="44"/>
        <v>36</v>
      </c>
      <c r="AM80" s="123">
        <f t="shared" si="44"/>
        <v>36</v>
      </c>
      <c r="AN80" s="123">
        <f t="shared" si="44"/>
        <v>34</v>
      </c>
      <c r="AO80" s="123">
        <f t="shared" si="44"/>
        <v>36</v>
      </c>
      <c r="AP80" s="123">
        <f t="shared" ref="AP80:AQ80" si="45">SUM(AP8,AP17,AP28,AP35)</f>
        <v>36</v>
      </c>
      <c r="AQ80" s="123">
        <f t="shared" si="45"/>
        <v>34</v>
      </c>
      <c r="AR80" s="599">
        <f>SUM(AR8,AR17,AR28,AR35)</f>
        <v>36</v>
      </c>
      <c r="AS80" s="599">
        <f>SUM(AS8,AS17,AS28,AS35)</f>
        <v>36</v>
      </c>
      <c r="AT80" s="600">
        <f>SUM(AT8,AT17,AT28,AT35)</f>
        <v>36</v>
      </c>
      <c r="AU80" s="600">
        <f>SUM(AU8,AU17,AU28,AU35)</f>
        <v>36</v>
      </c>
      <c r="AV80" s="80"/>
      <c r="AW80" s="403">
        <f>SUM(AW8,AW17,AW28,AW35)</f>
        <v>816</v>
      </c>
      <c r="AX80" s="107"/>
      <c r="AY80" s="107"/>
      <c r="AZ80" s="107"/>
      <c r="BA80" s="107"/>
      <c r="BB80" s="107"/>
      <c r="BC80" s="107"/>
      <c r="BD80" s="107"/>
      <c r="BE80" s="107"/>
      <c r="BF80" s="107"/>
      <c r="BG80" s="180"/>
      <c r="BH80" s="124">
        <f>SUM(V80,AW80)</f>
        <v>1381</v>
      </c>
    </row>
    <row r="81" spans="1:60" ht="27" customHeight="1" thickBot="1">
      <c r="A81" s="307"/>
      <c r="B81" s="716" t="s">
        <v>82</v>
      </c>
      <c r="C81" s="716"/>
      <c r="D81" s="716"/>
      <c r="E81" s="396">
        <f>SUM(E10,E12,E14,E16,E19,E23,E27,E30,E34,E38,E40,E42,E44,E48,E52,E54,E56,E61,E25,E32,E65,E63)</f>
        <v>0</v>
      </c>
      <c r="F81" s="396">
        <f t="shared" ref="F81:T81" si="46">SUM(F10,F12,F14,F16,F19,F23,F27,F30,F34,F38,F40,F42,F44,F48,F52,F54,F56,F61,F25,F32,F65,F63)</f>
        <v>0</v>
      </c>
      <c r="G81" s="396">
        <f t="shared" si="46"/>
        <v>0</v>
      </c>
      <c r="H81" s="396">
        <f t="shared" si="46"/>
        <v>0</v>
      </c>
      <c r="I81" s="396">
        <f t="shared" si="46"/>
        <v>0</v>
      </c>
      <c r="J81" s="396">
        <f t="shared" si="46"/>
        <v>0</v>
      </c>
      <c r="K81" s="396">
        <f t="shared" si="46"/>
        <v>0</v>
      </c>
      <c r="L81" s="396">
        <f t="shared" si="46"/>
        <v>0</v>
      </c>
      <c r="M81" s="396">
        <f t="shared" si="46"/>
        <v>0</v>
      </c>
      <c r="N81" s="396">
        <f t="shared" si="46"/>
        <v>0</v>
      </c>
      <c r="O81" s="396">
        <f t="shared" si="46"/>
        <v>2</v>
      </c>
      <c r="P81" s="396">
        <f t="shared" si="46"/>
        <v>0</v>
      </c>
      <c r="Q81" s="396">
        <f t="shared" si="46"/>
        <v>2</v>
      </c>
      <c r="R81" s="396">
        <f t="shared" si="46"/>
        <v>2</v>
      </c>
      <c r="S81" s="396">
        <f t="shared" si="46"/>
        <v>2</v>
      </c>
      <c r="T81" s="396">
        <f t="shared" si="46"/>
        <v>3</v>
      </c>
      <c r="U81" s="177"/>
      <c r="V81" s="401">
        <f>SUM(V10,V12,V14,V16,V19,V23,V27,V30,V34,V38,V40,V42,V44,V48,V52,V54,V56,V61,V25,V32,V63)</f>
        <v>11</v>
      </c>
      <c r="W81" s="400"/>
      <c r="X81" s="400"/>
      <c r="Y81" s="396">
        <f>SUM(Y10,Y12,Y14,Y16,Y19,Y23,Y27,Y30,Y34,Y38,Y40,Y42,Y44,Y48,Y52,Y54,Y56,Y61,Y25,Y32,Y63)</f>
        <v>0</v>
      </c>
      <c r="Z81" s="396">
        <f t="shared" ref="Z81:AO81" si="47">SUM(Z10,Z12,Z14,Z16,Z19,Z23,Z27,Z30,Z34,Z38,Z40,Z42,Z44,Z48,Z52,Z54,Z56,Z61,Z25,Z32,Z63)</f>
        <v>2</v>
      </c>
      <c r="AA81" s="396">
        <f t="shared" si="47"/>
        <v>0</v>
      </c>
      <c r="AB81" s="396">
        <f t="shared" si="47"/>
        <v>0</v>
      </c>
      <c r="AC81" s="396">
        <f t="shared" si="47"/>
        <v>2</v>
      </c>
      <c r="AD81" s="396">
        <f t="shared" si="47"/>
        <v>0</v>
      </c>
      <c r="AE81" s="396">
        <f t="shared" si="47"/>
        <v>0</v>
      </c>
      <c r="AF81" s="396">
        <f t="shared" si="47"/>
        <v>0</v>
      </c>
      <c r="AG81" s="396">
        <f t="shared" si="47"/>
        <v>0</v>
      </c>
      <c r="AH81" s="396">
        <f t="shared" si="47"/>
        <v>2</v>
      </c>
      <c r="AI81" s="396">
        <f t="shared" si="47"/>
        <v>2</v>
      </c>
      <c r="AJ81" s="396">
        <f t="shared" si="47"/>
        <v>0</v>
      </c>
      <c r="AK81" s="396">
        <f t="shared" si="47"/>
        <v>0</v>
      </c>
      <c r="AL81" s="396">
        <f t="shared" si="47"/>
        <v>0</v>
      </c>
      <c r="AM81" s="396">
        <f t="shared" si="47"/>
        <v>0</v>
      </c>
      <c r="AN81" s="396">
        <f>SUM(AN10,AN12,AN14,AN16,AN19,AN23,AN27,AN30,AN34,AN38,AN40,AN42,AN44,AN48,AN52,AN54,AN56,AN61,AN25,AN32,AN63)</f>
        <v>2</v>
      </c>
      <c r="AO81" s="396">
        <f t="shared" si="47"/>
        <v>0</v>
      </c>
      <c r="AP81" s="396">
        <f t="shared" ref="AP81:AQ81" si="48">SUM(AP10,AP12,AP14,AP16,AP19,AP23,AP27,AP30,AP34,AP38,AP40,AP42,AP44,AP48,AP52,AP54,AP56,AP61,AP25,AP32,AP63)</f>
        <v>0</v>
      </c>
      <c r="AQ81" s="396">
        <f t="shared" si="48"/>
        <v>2</v>
      </c>
      <c r="AR81" s="603">
        <f>SUM(AR10,AR12,AR14,AR16,AR19,AR23,AR27,AR30,AR34,AR38,AR40,AR42,AR44,AR48,AR52,AR54,AR56,AR61,AR25,AR32,AR63)</f>
        <v>0</v>
      </c>
      <c r="AS81" s="603">
        <f t="shared" ref="AS81:AU81" si="49">SUM(AS10,AS12,AS14,AS16,AS19,AS23,AS27,AS30,AS34,AS38,AS40,AS42,AS44,AS48,AS52,AS54,AS56,AS61,AS25,AS32,AS63)</f>
        <v>0</v>
      </c>
      <c r="AT81" s="603">
        <f t="shared" si="49"/>
        <v>0</v>
      </c>
      <c r="AU81" s="603">
        <f t="shared" si="49"/>
        <v>0</v>
      </c>
      <c r="AV81" s="404"/>
      <c r="AW81" s="401">
        <f>SUM(AW10,AW12,AW14,AW16,AW19,AW23,AW27,AW30,AW34,AW38,AW40,AW42,AW44,AW48,AW52,AW54,AW56,AW61,AW25,AW32,AW63)</f>
        <v>12</v>
      </c>
      <c r="AX81" s="395"/>
      <c r="AY81" s="395"/>
      <c r="AZ81" s="395"/>
      <c r="BA81" s="395"/>
      <c r="BB81" s="395"/>
      <c r="BC81" s="395"/>
      <c r="BD81" s="395"/>
      <c r="BE81" s="395"/>
      <c r="BF81" s="395"/>
      <c r="BG81" s="397"/>
      <c r="BH81" s="398">
        <f t="shared" ref="BH81" si="50">SUM(V81,AW81)</f>
        <v>23</v>
      </c>
    </row>
    <row r="82" spans="1:60" ht="13.5" thickBot="1">
      <c r="A82" s="308"/>
      <c r="B82" s="707" t="s">
        <v>83</v>
      </c>
      <c r="C82" s="707"/>
      <c r="D82" s="708"/>
      <c r="E82" s="123">
        <f>SUM(E80:E81)</f>
        <v>36</v>
      </c>
      <c r="F82" s="123">
        <f t="shared" ref="F82:AW82" si="51">SUM(F80:F81)</f>
        <v>36</v>
      </c>
      <c r="G82" s="123">
        <f t="shared" si="51"/>
        <v>36</v>
      </c>
      <c r="H82" s="123">
        <f t="shared" si="51"/>
        <v>36</v>
      </c>
      <c r="I82" s="123">
        <f t="shared" si="51"/>
        <v>36</v>
      </c>
      <c r="J82" s="123">
        <f t="shared" si="51"/>
        <v>36</v>
      </c>
      <c r="K82" s="123">
        <f t="shared" si="51"/>
        <v>36</v>
      </c>
      <c r="L82" s="123">
        <f t="shared" si="51"/>
        <v>36</v>
      </c>
      <c r="M82" s="123">
        <f t="shared" si="51"/>
        <v>36</v>
      </c>
      <c r="N82" s="123">
        <f t="shared" si="51"/>
        <v>36</v>
      </c>
      <c r="O82" s="123">
        <f t="shared" si="51"/>
        <v>36</v>
      </c>
      <c r="P82" s="123">
        <f t="shared" si="51"/>
        <v>36</v>
      </c>
      <c r="Q82" s="123">
        <f t="shared" si="51"/>
        <v>36</v>
      </c>
      <c r="R82" s="123">
        <f t="shared" si="51"/>
        <v>36</v>
      </c>
      <c r="S82" s="123">
        <f t="shared" si="51"/>
        <v>36</v>
      </c>
      <c r="T82" s="123">
        <f t="shared" si="51"/>
        <v>36</v>
      </c>
      <c r="U82" s="177"/>
      <c r="V82" s="399">
        <f t="shared" si="51"/>
        <v>576</v>
      </c>
      <c r="W82" s="400"/>
      <c r="X82" s="400"/>
      <c r="Y82" s="123">
        <f t="shared" si="51"/>
        <v>36</v>
      </c>
      <c r="Z82" s="123">
        <f t="shared" si="51"/>
        <v>36</v>
      </c>
      <c r="AA82" s="123">
        <f t="shared" si="51"/>
        <v>36</v>
      </c>
      <c r="AB82" s="123">
        <f t="shared" si="51"/>
        <v>36</v>
      </c>
      <c r="AC82" s="123">
        <f t="shared" si="51"/>
        <v>36</v>
      </c>
      <c r="AD82" s="123">
        <f t="shared" si="51"/>
        <v>36</v>
      </c>
      <c r="AE82" s="123">
        <f t="shared" si="51"/>
        <v>36</v>
      </c>
      <c r="AF82" s="123">
        <f t="shared" si="51"/>
        <v>36</v>
      </c>
      <c r="AG82" s="123">
        <f t="shared" si="51"/>
        <v>36</v>
      </c>
      <c r="AH82" s="123">
        <f t="shared" si="51"/>
        <v>36</v>
      </c>
      <c r="AI82" s="123">
        <f t="shared" si="51"/>
        <v>36</v>
      </c>
      <c r="AJ82" s="123">
        <f t="shared" si="51"/>
        <v>36</v>
      </c>
      <c r="AK82" s="123">
        <f t="shared" si="51"/>
        <v>36</v>
      </c>
      <c r="AL82" s="123">
        <f t="shared" si="51"/>
        <v>36</v>
      </c>
      <c r="AM82" s="123">
        <f t="shared" si="51"/>
        <v>36</v>
      </c>
      <c r="AN82" s="123">
        <f t="shared" si="51"/>
        <v>36</v>
      </c>
      <c r="AO82" s="123">
        <f t="shared" si="51"/>
        <v>36</v>
      </c>
      <c r="AP82" s="123">
        <f t="shared" ref="AP82" si="52">SUM(AP80:AP81)</f>
        <v>36</v>
      </c>
      <c r="AQ82" s="123">
        <f t="shared" ref="AQ82" si="53">SUM(AQ80:AQ81)</f>
        <v>36</v>
      </c>
      <c r="AR82" s="601">
        <f t="shared" ref="AR82:AS82" si="54">SUM(AR80:AR81)</f>
        <v>36</v>
      </c>
      <c r="AS82" s="601">
        <f t="shared" si="54"/>
        <v>36</v>
      </c>
      <c r="AT82" s="602">
        <f t="shared" si="51"/>
        <v>36</v>
      </c>
      <c r="AU82" s="602">
        <f t="shared" si="51"/>
        <v>36</v>
      </c>
      <c r="AV82" s="404"/>
      <c r="AW82" s="399">
        <f t="shared" si="51"/>
        <v>828</v>
      </c>
      <c r="AX82" s="97"/>
      <c r="AY82" s="97"/>
      <c r="AZ82" s="97"/>
      <c r="BA82" s="97"/>
      <c r="BB82" s="97"/>
      <c r="BC82" s="97"/>
      <c r="BD82" s="97"/>
      <c r="BE82" s="97"/>
      <c r="BF82" s="97"/>
      <c r="BG82" s="98"/>
      <c r="BH82" s="124">
        <f>SUM(V82,AW82)</f>
        <v>1404</v>
      </c>
    </row>
    <row r="83" spans="1:60" ht="13.5" customHeight="1">
      <c r="A83" s="307"/>
    </row>
    <row r="84" spans="1:60" ht="24.95" customHeight="1">
      <c r="A84" s="307"/>
    </row>
    <row r="85" spans="1:60" ht="24.95" customHeight="1">
      <c r="A85" s="307"/>
    </row>
    <row r="86" spans="1:60" ht="24.95" customHeight="1">
      <c r="A86" s="307"/>
    </row>
  </sheetData>
  <mergeCells count="77">
    <mergeCell ref="B70:B71"/>
    <mergeCell ref="C70:C71"/>
    <mergeCell ref="B74:B75"/>
    <mergeCell ref="B82:D82"/>
    <mergeCell ref="B57:B58"/>
    <mergeCell ref="C57:C58"/>
    <mergeCell ref="B72:B73"/>
    <mergeCell ref="C72:C73"/>
    <mergeCell ref="B79:D79"/>
    <mergeCell ref="C74:C75"/>
    <mergeCell ref="B78:D78"/>
    <mergeCell ref="B80:D80"/>
    <mergeCell ref="B81:D81"/>
    <mergeCell ref="B62:B63"/>
    <mergeCell ref="C62:C63"/>
    <mergeCell ref="B64:B65"/>
    <mergeCell ref="A3:A7"/>
    <mergeCell ref="B3:B7"/>
    <mergeCell ref="C3:C7"/>
    <mergeCell ref="D3:D7"/>
    <mergeCell ref="A8:A67"/>
    <mergeCell ref="B9:B10"/>
    <mergeCell ref="C9:C10"/>
    <mergeCell ref="B11:B12"/>
    <mergeCell ref="C11:C12"/>
    <mergeCell ref="B13:B14"/>
    <mergeCell ref="C13:C14"/>
    <mergeCell ref="B15:B16"/>
    <mergeCell ref="B53:B54"/>
    <mergeCell ref="C15:C16"/>
    <mergeCell ref="B18:B19"/>
    <mergeCell ref="C18:C19"/>
    <mergeCell ref="BC3:BF3"/>
    <mergeCell ref="BH3:BH7"/>
    <mergeCell ref="E4:BG4"/>
    <mergeCell ref="E6:BG6"/>
    <mergeCell ref="N3:Q3"/>
    <mergeCell ref="S3:U3"/>
    <mergeCell ref="X3:AA3"/>
    <mergeCell ref="AC3:AE3"/>
    <mergeCell ref="F3:H3"/>
    <mergeCell ref="AO3:AR3"/>
    <mergeCell ref="AY3:BB3"/>
    <mergeCell ref="AG3:AI3"/>
    <mergeCell ref="AK3:AM3"/>
    <mergeCell ref="J3:M3"/>
    <mergeCell ref="AT3:AV3"/>
    <mergeCell ref="B20:B23"/>
    <mergeCell ref="C20:C23"/>
    <mergeCell ref="B33:B34"/>
    <mergeCell ref="C33:C34"/>
    <mergeCell ref="B29:B30"/>
    <mergeCell ref="C29:C30"/>
    <mergeCell ref="B24:B25"/>
    <mergeCell ref="C24:C25"/>
    <mergeCell ref="B26:B27"/>
    <mergeCell ref="C26:C27"/>
    <mergeCell ref="B31:B32"/>
    <mergeCell ref="C31:C32"/>
    <mergeCell ref="B37:B38"/>
    <mergeCell ref="C37:C38"/>
    <mergeCell ref="B39:B40"/>
    <mergeCell ref="C39:C40"/>
    <mergeCell ref="B41:B42"/>
    <mergeCell ref="C41:C42"/>
    <mergeCell ref="B43:B44"/>
    <mergeCell ref="C43:C44"/>
    <mergeCell ref="B45:B48"/>
    <mergeCell ref="C45:C48"/>
    <mergeCell ref="B49:B52"/>
    <mergeCell ref="C49:C52"/>
    <mergeCell ref="C64:C65"/>
    <mergeCell ref="C53:C54"/>
    <mergeCell ref="B55:B56"/>
    <mergeCell ref="C55:C56"/>
    <mergeCell ref="B60:B61"/>
    <mergeCell ref="C60:C61"/>
  </mergeCells>
  <phoneticPr fontId="3" type="noConversion"/>
  <pageMargins left="0.19685039370078741" right="0.19685039370078741" top="0.19685039370078741" bottom="0.19685039370078741" header="0" footer="0"/>
  <pageSetup paperSize="9" scale="63" fitToHeight="2" orientation="landscape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74"/>
  <sheetViews>
    <sheetView topLeftCell="C1" zoomScale="80" zoomScaleNormal="80" workbookViewId="0">
      <selection activeCell="AW12" sqref="AW12"/>
    </sheetView>
  </sheetViews>
  <sheetFormatPr defaultColWidth="20.85546875" defaultRowHeight="12.75"/>
  <cols>
    <col min="1" max="1" width="2.85546875" customWidth="1"/>
    <col min="2" max="2" width="12.5703125" customWidth="1"/>
    <col min="3" max="3" width="22.7109375" customWidth="1"/>
    <col min="4" max="4" width="9.140625" customWidth="1"/>
    <col min="5" max="5" width="3.42578125" customWidth="1"/>
    <col min="6" max="17" width="3.28515625" customWidth="1"/>
    <col min="18" max="18" width="3.85546875" customWidth="1"/>
    <col min="19" max="20" width="4.5703125" customWidth="1"/>
    <col min="21" max="21" width="5.140625" customWidth="1"/>
    <col min="22" max="22" width="4.7109375" customWidth="1"/>
    <col min="23" max="24" width="2.7109375" customWidth="1"/>
    <col min="25" max="42" width="3.28515625" customWidth="1"/>
    <col min="43" max="43" width="4.140625" customWidth="1"/>
    <col min="44" max="45" width="4.42578125" customWidth="1"/>
    <col min="46" max="46" width="4.140625" customWidth="1"/>
    <col min="47" max="47" width="4.42578125" customWidth="1"/>
    <col min="48" max="48" width="3.85546875" customWidth="1"/>
    <col min="49" max="49" width="6.140625" customWidth="1"/>
    <col min="50" max="50" width="5.42578125" customWidth="1"/>
    <col min="51" max="58" width="2.7109375" customWidth="1"/>
    <col min="59" max="59" width="6.7109375" customWidth="1"/>
    <col min="60" max="253" width="9.140625" customWidth="1"/>
    <col min="254" max="254" width="2.85546875" customWidth="1"/>
    <col min="255" max="255" width="9.7109375" customWidth="1"/>
  </cols>
  <sheetData>
    <row r="1" spans="1:59" ht="15">
      <c r="B1" s="3" t="s">
        <v>66</v>
      </c>
    </row>
    <row r="2" spans="1:59" ht="15.75" thickBot="1">
      <c r="B2" s="3" t="s">
        <v>94</v>
      </c>
      <c r="C2" s="4" t="s">
        <v>208</v>
      </c>
      <c r="D2" s="4" t="s">
        <v>209</v>
      </c>
      <c r="R2" s="187"/>
      <c r="S2" s="187"/>
    </row>
    <row r="3" spans="1:59" ht="64.5" customHeight="1">
      <c r="A3" s="659" t="s">
        <v>51</v>
      </c>
      <c r="B3" s="662" t="s">
        <v>0</v>
      </c>
      <c r="C3" s="665" t="s">
        <v>67</v>
      </c>
      <c r="D3" s="676" t="s">
        <v>68</v>
      </c>
      <c r="E3" s="19" t="s">
        <v>104</v>
      </c>
      <c r="F3" s="652" t="s">
        <v>52</v>
      </c>
      <c r="G3" s="652"/>
      <c r="H3" s="652"/>
      <c r="I3" s="20" t="s">
        <v>124</v>
      </c>
      <c r="J3" s="651" t="s">
        <v>53</v>
      </c>
      <c r="K3" s="651"/>
      <c r="L3" s="651"/>
      <c r="M3" s="651"/>
      <c r="N3" s="691" t="s">
        <v>54</v>
      </c>
      <c r="O3" s="692"/>
      <c r="P3" s="692"/>
      <c r="Q3" s="693"/>
      <c r="R3" s="186" t="s">
        <v>125</v>
      </c>
      <c r="S3" s="723" t="s">
        <v>55</v>
      </c>
      <c r="T3" s="724"/>
      <c r="U3" s="296" t="s">
        <v>65</v>
      </c>
      <c r="V3" s="6" t="s">
        <v>69</v>
      </c>
      <c r="W3" s="5" t="s">
        <v>107</v>
      </c>
      <c r="X3" s="651" t="s">
        <v>56</v>
      </c>
      <c r="Y3" s="651"/>
      <c r="Z3" s="651"/>
      <c r="AA3" s="651"/>
      <c r="AB3" s="5" t="s">
        <v>108</v>
      </c>
      <c r="AC3" s="651" t="s">
        <v>57</v>
      </c>
      <c r="AD3" s="651"/>
      <c r="AE3" s="651"/>
      <c r="AF3" s="5" t="s">
        <v>126</v>
      </c>
      <c r="AG3" s="719" t="s">
        <v>58</v>
      </c>
      <c r="AH3" s="720"/>
      <c r="AI3" s="721"/>
      <c r="AJ3" s="5" t="s">
        <v>110</v>
      </c>
      <c r="AK3" s="691" t="s">
        <v>59</v>
      </c>
      <c r="AL3" s="692"/>
      <c r="AM3" s="693"/>
      <c r="AN3" s="5" t="s">
        <v>111</v>
      </c>
      <c r="AO3" s="691" t="s">
        <v>60</v>
      </c>
      <c r="AP3" s="692"/>
      <c r="AQ3" s="692"/>
      <c r="AR3" s="693"/>
      <c r="AS3" s="5" t="s">
        <v>127</v>
      </c>
      <c r="AT3" s="722" t="s">
        <v>61</v>
      </c>
      <c r="AU3" s="722"/>
      <c r="AV3" s="722"/>
      <c r="AW3" s="5" t="s">
        <v>112</v>
      </c>
      <c r="AX3" s="6" t="s">
        <v>69</v>
      </c>
      <c r="AY3" s="692" t="s">
        <v>62</v>
      </c>
      <c r="AZ3" s="692"/>
      <c r="BA3" s="693"/>
      <c r="BB3" s="651" t="s">
        <v>63</v>
      </c>
      <c r="BC3" s="651"/>
      <c r="BD3" s="651"/>
      <c r="BE3" s="651"/>
      <c r="BF3" s="66"/>
      <c r="BG3" s="653" t="s">
        <v>75</v>
      </c>
    </row>
    <row r="4" spans="1:59">
      <c r="A4" s="660"/>
      <c r="B4" s="663"/>
      <c r="C4" s="666"/>
      <c r="D4" s="677"/>
      <c r="E4" s="717" t="s">
        <v>76</v>
      </c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89"/>
      <c r="BE4" s="689"/>
      <c r="BF4" s="690"/>
      <c r="BG4" s="654"/>
    </row>
    <row r="5" spans="1:59">
      <c r="A5" s="660"/>
      <c r="B5" s="663"/>
      <c r="C5" s="666"/>
      <c r="D5" s="677"/>
      <c r="E5" s="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2">
        <v>49</v>
      </c>
      <c r="T5" s="21">
        <v>50</v>
      </c>
      <c r="U5" s="21">
        <v>51</v>
      </c>
      <c r="V5" s="9"/>
      <c r="W5" s="21">
        <v>52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2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1">
        <v>26</v>
      </c>
      <c r="AX5" s="9"/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654"/>
    </row>
    <row r="6" spans="1:59">
      <c r="A6" s="660"/>
      <c r="B6" s="663"/>
      <c r="C6" s="666"/>
      <c r="D6" s="677"/>
      <c r="E6" s="688" t="s">
        <v>77</v>
      </c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718"/>
      <c r="BG6" s="654"/>
    </row>
    <row r="7" spans="1:59" ht="13.5" thickBot="1">
      <c r="A7" s="661"/>
      <c r="B7" s="664"/>
      <c r="C7" s="667"/>
      <c r="D7" s="678"/>
      <c r="E7" s="171">
        <v>1</v>
      </c>
      <c r="F7" s="172">
        <v>2</v>
      </c>
      <c r="G7" s="172">
        <v>3</v>
      </c>
      <c r="H7" s="172">
        <v>4</v>
      </c>
      <c r="I7" s="172">
        <v>5</v>
      </c>
      <c r="J7" s="172">
        <v>6</v>
      </c>
      <c r="K7" s="172">
        <v>7</v>
      </c>
      <c r="L7" s="172">
        <v>8</v>
      </c>
      <c r="M7" s="172">
        <v>9</v>
      </c>
      <c r="N7" s="172">
        <v>10</v>
      </c>
      <c r="O7" s="172">
        <v>11</v>
      </c>
      <c r="P7" s="172">
        <v>12</v>
      </c>
      <c r="Q7" s="172">
        <v>13</v>
      </c>
      <c r="R7" s="173">
        <v>14</v>
      </c>
      <c r="S7" s="10">
        <v>15</v>
      </c>
      <c r="T7" s="171">
        <v>16</v>
      </c>
      <c r="U7" s="172">
        <v>17</v>
      </c>
      <c r="V7" s="67"/>
      <c r="W7" s="172">
        <v>18</v>
      </c>
      <c r="X7" s="172">
        <v>19</v>
      </c>
      <c r="Y7" s="172">
        <v>20</v>
      </c>
      <c r="Z7" s="172">
        <v>21</v>
      </c>
      <c r="AA7" s="172">
        <v>22</v>
      </c>
      <c r="AB7" s="172">
        <v>23</v>
      </c>
      <c r="AC7" s="172">
        <v>24</v>
      </c>
      <c r="AD7" s="172">
        <v>25</v>
      </c>
      <c r="AE7" s="172">
        <v>26</v>
      </c>
      <c r="AF7" s="172">
        <v>27</v>
      </c>
      <c r="AG7" s="173">
        <v>28</v>
      </c>
      <c r="AH7" s="68">
        <v>29</v>
      </c>
      <c r="AI7" s="10">
        <v>30</v>
      </c>
      <c r="AJ7" s="172">
        <v>31</v>
      </c>
      <c r="AK7" s="172">
        <v>32</v>
      </c>
      <c r="AL7" s="172">
        <v>33</v>
      </c>
      <c r="AM7" s="172">
        <v>34</v>
      </c>
      <c r="AN7" s="172">
        <v>35</v>
      </c>
      <c r="AO7" s="172">
        <v>36</v>
      </c>
      <c r="AP7" s="172">
        <v>37</v>
      </c>
      <c r="AQ7" s="172">
        <v>38</v>
      </c>
      <c r="AR7" s="172">
        <v>39</v>
      </c>
      <c r="AS7" s="172">
        <v>40</v>
      </c>
      <c r="AT7" s="172">
        <v>41</v>
      </c>
      <c r="AU7" s="172">
        <v>42</v>
      </c>
      <c r="AV7" s="172">
        <v>43</v>
      </c>
      <c r="AW7" s="172">
        <v>44</v>
      </c>
      <c r="AX7" s="67"/>
      <c r="AY7" s="172">
        <v>45</v>
      </c>
      <c r="AZ7" s="172">
        <v>46</v>
      </c>
      <c r="BA7" s="172">
        <v>47</v>
      </c>
      <c r="BB7" s="172">
        <v>48</v>
      </c>
      <c r="BC7" s="172">
        <v>49</v>
      </c>
      <c r="BD7" s="172">
        <v>50</v>
      </c>
      <c r="BE7" s="172">
        <v>51</v>
      </c>
      <c r="BF7" s="172">
        <v>52</v>
      </c>
      <c r="BG7" s="655"/>
    </row>
    <row r="8" spans="1:59" ht="36.75" customHeight="1">
      <c r="A8" s="725" t="s">
        <v>95</v>
      </c>
      <c r="B8" s="263" t="s">
        <v>1</v>
      </c>
      <c r="C8" s="268" t="s">
        <v>78</v>
      </c>
      <c r="D8" s="222" t="s">
        <v>79</v>
      </c>
      <c r="E8" s="69">
        <f>SUM(E9,E11)</f>
        <v>2</v>
      </c>
      <c r="F8" s="69">
        <f t="shared" ref="F8:T8" si="0">SUM(F9,F11)</f>
        <v>4</v>
      </c>
      <c r="G8" s="69">
        <f t="shared" si="0"/>
        <v>4</v>
      </c>
      <c r="H8" s="69">
        <f t="shared" si="0"/>
        <v>4</v>
      </c>
      <c r="I8" s="69">
        <f t="shared" si="0"/>
        <v>4</v>
      </c>
      <c r="J8" s="69">
        <f t="shared" si="0"/>
        <v>6</v>
      </c>
      <c r="K8" s="69">
        <f t="shared" si="0"/>
        <v>4</v>
      </c>
      <c r="L8" s="69">
        <f t="shared" si="0"/>
        <v>4</v>
      </c>
      <c r="M8" s="69">
        <f t="shared" si="0"/>
        <v>4</v>
      </c>
      <c r="N8" s="69">
        <f t="shared" si="0"/>
        <v>4</v>
      </c>
      <c r="O8" s="69">
        <f t="shared" si="0"/>
        <v>4</v>
      </c>
      <c r="P8" s="69">
        <f t="shared" si="0"/>
        <v>4</v>
      </c>
      <c r="Q8" s="69">
        <f t="shared" si="0"/>
        <v>4</v>
      </c>
      <c r="R8" s="300">
        <f t="shared" si="0"/>
        <v>0</v>
      </c>
      <c r="S8" s="300">
        <f t="shared" si="0"/>
        <v>0</v>
      </c>
      <c r="T8" s="300">
        <f t="shared" si="0"/>
        <v>0</v>
      </c>
      <c r="U8" s="88"/>
      <c r="V8" s="89">
        <f>SUM(V9,V11)</f>
        <v>52</v>
      </c>
      <c r="W8" s="223"/>
      <c r="X8" s="223"/>
      <c r="Y8" s="69">
        <f>SUM(Y9,Y11)</f>
        <v>4</v>
      </c>
      <c r="Z8" s="69">
        <f t="shared" ref="Z8:AV8" si="1">SUM(Z9,Z11)</f>
        <v>2</v>
      </c>
      <c r="AA8" s="69">
        <f t="shared" si="1"/>
        <v>4</v>
      </c>
      <c r="AB8" s="69">
        <f t="shared" si="1"/>
        <v>2</v>
      </c>
      <c r="AC8" s="69">
        <f t="shared" si="1"/>
        <v>4</v>
      </c>
      <c r="AD8" s="69">
        <f t="shared" si="1"/>
        <v>4</v>
      </c>
      <c r="AE8" s="69">
        <f t="shared" si="1"/>
        <v>4</v>
      </c>
      <c r="AF8" s="69">
        <f t="shared" si="1"/>
        <v>2</v>
      </c>
      <c r="AG8" s="69">
        <f t="shared" si="1"/>
        <v>4</v>
      </c>
      <c r="AH8" s="69">
        <f t="shared" si="1"/>
        <v>4</v>
      </c>
      <c r="AI8" s="69">
        <f t="shared" si="1"/>
        <v>4</v>
      </c>
      <c r="AJ8" s="69">
        <f t="shared" si="1"/>
        <v>4</v>
      </c>
      <c r="AK8" s="69">
        <f t="shared" si="1"/>
        <v>4</v>
      </c>
      <c r="AL8" s="69">
        <f t="shared" si="1"/>
        <v>4</v>
      </c>
      <c r="AM8" s="69">
        <f t="shared" si="1"/>
        <v>4</v>
      </c>
      <c r="AN8" s="69">
        <f t="shared" si="1"/>
        <v>5</v>
      </c>
      <c r="AO8" s="304">
        <f t="shared" si="1"/>
        <v>0</v>
      </c>
      <c r="AP8" s="304">
        <f t="shared" si="1"/>
        <v>0</v>
      </c>
      <c r="AQ8" s="304">
        <f t="shared" si="1"/>
        <v>0</v>
      </c>
      <c r="AR8" s="304">
        <f t="shared" si="1"/>
        <v>0</v>
      </c>
      <c r="AS8" s="304">
        <f t="shared" si="1"/>
        <v>0</v>
      </c>
      <c r="AT8" s="304">
        <f t="shared" si="1"/>
        <v>0</v>
      </c>
      <c r="AU8" s="304">
        <f t="shared" si="1"/>
        <v>0</v>
      </c>
      <c r="AV8" s="304">
        <f t="shared" si="1"/>
        <v>0</v>
      </c>
      <c r="AW8" s="223"/>
      <c r="AX8" s="322">
        <f>SUM(Y8:AV8)</f>
        <v>59</v>
      </c>
      <c r="AY8" s="223"/>
      <c r="AZ8" s="223"/>
      <c r="BA8" s="223"/>
      <c r="BB8" s="223"/>
      <c r="BC8" s="223"/>
      <c r="BD8" s="223"/>
      <c r="BE8" s="223"/>
      <c r="BF8" s="224"/>
      <c r="BG8" s="225">
        <f>SUM(V8,AX8)</f>
        <v>111</v>
      </c>
    </row>
    <row r="9" spans="1:59">
      <c r="A9" s="696"/>
      <c r="B9" s="644" t="s">
        <v>4</v>
      </c>
      <c r="C9" s="679" t="s">
        <v>202</v>
      </c>
      <c r="D9" s="12" t="s">
        <v>79</v>
      </c>
      <c r="E9" s="73">
        <v>0</v>
      </c>
      <c r="F9" s="73">
        <v>2</v>
      </c>
      <c r="G9" s="73">
        <v>2</v>
      </c>
      <c r="H9" s="73">
        <v>2</v>
      </c>
      <c r="I9" s="73">
        <v>2</v>
      </c>
      <c r="J9" s="73">
        <v>2</v>
      </c>
      <c r="K9" s="73">
        <v>2</v>
      </c>
      <c r="L9" s="73">
        <v>2</v>
      </c>
      <c r="M9" s="73">
        <v>2</v>
      </c>
      <c r="N9" s="73">
        <v>2</v>
      </c>
      <c r="O9" s="73">
        <v>2</v>
      </c>
      <c r="P9" s="73">
        <v>2</v>
      </c>
      <c r="Q9" s="73">
        <v>2</v>
      </c>
      <c r="R9" s="300"/>
      <c r="S9" s="298"/>
      <c r="T9" s="299"/>
      <c r="U9" s="85" t="s">
        <v>164</v>
      </c>
      <c r="V9" s="76">
        <f t="shared" ref="V9:V21" si="2">SUM(E9:U9)</f>
        <v>24</v>
      </c>
      <c r="W9" s="16"/>
      <c r="X9" s="16"/>
      <c r="Y9" s="74">
        <v>2</v>
      </c>
      <c r="Z9" s="74">
        <v>2</v>
      </c>
      <c r="AA9" s="73">
        <v>2</v>
      </c>
      <c r="AB9" s="73">
        <v>2</v>
      </c>
      <c r="AC9" s="73">
        <v>2</v>
      </c>
      <c r="AD9" s="73">
        <v>2</v>
      </c>
      <c r="AE9" s="73">
        <v>2</v>
      </c>
      <c r="AF9" s="74">
        <v>2</v>
      </c>
      <c r="AG9" s="74">
        <v>2</v>
      </c>
      <c r="AH9" s="74">
        <v>2</v>
      </c>
      <c r="AI9" s="74">
        <v>2</v>
      </c>
      <c r="AJ9" s="74">
        <v>2</v>
      </c>
      <c r="AK9" s="74">
        <v>2</v>
      </c>
      <c r="AL9" s="74">
        <v>2</v>
      </c>
      <c r="AM9" s="74">
        <v>2</v>
      </c>
      <c r="AN9" s="74">
        <v>3</v>
      </c>
      <c r="AO9" s="449"/>
      <c r="AP9" s="449"/>
      <c r="AQ9" s="449"/>
      <c r="AR9" s="297"/>
      <c r="AS9" s="305"/>
      <c r="AT9" s="305"/>
      <c r="AU9" s="297"/>
      <c r="AV9" s="297"/>
      <c r="AW9" s="75" t="s">
        <v>164</v>
      </c>
      <c r="AX9" s="139">
        <f>SUM(Y9:AV9)</f>
        <v>33</v>
      </c>
      <c r="AY9" s="14"/>
      <c r="AZ9" s="14"/>
      <c r="BA9" s="14"/>
      <c r="BB9" s="14"/>
      <c r="BC9" s="14"/>
      <c r="BD9" s="14"/>
      <c r="BE9" s="14"/>
      <c r="BF9" s="131"/>
      <c r="BG9" s="127">
        <f>SUM(V9,AX9)</f>
        <v>57</v>
      </c>
    </row>
    <row r="10" spans="1:59">
      <c r="A10" s="696"/>
      <c r="B10" s="645"/>
      <c r="C10" s="680"/>
      <c r="D10" s="324" t="s">
        <v>80</v>
      </c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00"/>
      <c r="S10" s="446"/>
      <c r="T10" s="447"/>
      <c r="U10" s="382"/>
      <c r="V10" s="375">
        <f t="shared" ref="V10" si="3">SUM(E10:U10)</f>
        <v>0</v>
      </c>
      <c r="W10" s="448"/>
      <c r="X10" s="448"/>
      <c r="Y10" s="346"/>
      <c r="Z10" s="346"/>
      <c r="AA10" s="345"/>
      <c r="AB10" s="345"/>
      <c r="AC10" s="345"/>
      <c r="AD10" s="345"/>
      <c r="AE10" s="345"/>
      <c r="AF10" s="346"/>
      <c r="AG10" s="346"/>
      <c r="AH10" s="346"/>
      <c r="AI10" s="346"/>
      <c r="AJ10" s="346"/>
      <c r="AK10" s="346"/>
      <c r="AL10" s="346"/>
      <c r="AM10" s="346">
        <v>1</v>
      </c>
      <c r="AN10" s="346"/>
      <c r="AO10" s="449"/>
      <c r="AP10" s="449"/>
      <c r="AQ10" s="449"/>
      <c r="AR10" s="449"/>
      <c r="AS10" s="450"/>
      <c r="AT10" s="450"/>
      <c r="AU10" s="449"/>
      <c r="AV10" s="449"/>
      <c r="AW10" s="382"/>
      <c r="AX10" s="387">
        <f t="shared" ref="AX10:AX44" si="4">SUM(Y10:AV10)</f>
        <v>1</v>
      </c>
      <c r="AY10" s="451"/>
      <c r="AZ10" s="451"/>
      <c r="BA10" s="451"/>
      <c r="BB10" s="451"/>
      <c r="BC10" s="451"/>
      <c r="BD10" s="451"/>
      <c r="BE10" s="451"/>
      <c r="BF10" s="452"/>
      <c r="BG10" s="453">
        <f t="shared" ref="BG10" si="5">SUM(V10,AX10)</f>
        <v>1</v>
      </c>
    </row>
    <row r="11" spans="1:59">
      <c r="A11" s="696"/>
      <c r="B11" s="644" t="s">
        <v>6</v>
      </c>
      <c r="C11" s="636" t="s">
        <v>7</v>
      </c>
      <c r="D11" s="12" t="s">
        <v>79</v>
      </c>
      <c r="E11" s="73">
        <v>2</v>
      </c>
      <c r="F11" s="73">
        <v>2</v>
      </c>
      <c r="G11" s="73">
        <v>2</v>
      </c>
      <c r="H11" s="73">
        <v>2</v>
      </c>
      <c r="I11" s="73">
        <v>2</v>
      </c>
      <c r="J11" s="73">
        <v>4</v>
      </c>
      <c r="K11" s="73">
        <v>2</v>
      </c>
      <c r="L11" s="73">
        <v>2</v>
      </c>
      <c r="M11" s="73">
        <v>2</v>
      </c>
      <c r="N11" s="73">
        <v>2</v>
      </c>
      <c r="O11" s="73">
        <v>2</v>
      </c>
      <c r="P11" s="73">
        <v>2</v>
      </c>
      <c r="Q11" s="73">
        <v>2</v>
      </c>
      <c r="R11" s="300"/>
      <c r="S11" s="300"/>
      <c r="T11" s="299"/>
      <c r="U11" s="75" t="s">
        <v>164</v>
      </c>
      <c r="V11" s="76">
        <f t="shared" ref="V11" si="6">SUM(E11:U11)</f>
        <v>28</v>
      </c>
      <c r="W11" s="16"/>
      <c r="X11" s="16"/>
      <c r="Y11" s="74">
        <v>2</v>
      </c>
      <c r="Z11" s="74">
        <v>0</v>
      </c>
      <c r="AA11" s="73">
        <v>2</v>
      </c>
      <c r="AB11" s="73">
        <v>0</v>
      </c>
      <c r="AC11" s="73">
        <v>2</v>
      </c>
      <c r="AD11" s="73">
        <v>2</v>
      </c>
      <c r="AE11" s="73">
        <v>2</v>
      </c>
      <c r="AF11" s="73">
        <v>0</v>
      </c>
      <c r="AG11" s="74">
        <v>2</v>
      </c>
      <c r="AH11" s="74">
        <v>2</v>
      </c>
      <c r="AI11" s="74">
        <v>2</v>
      </c>
      <c r="AJ11" s="74">
        <v>2</v>
      </c>
      <c r="AK11" s="74">
        <v>2</v>
      </c>
      <c r="AL11" s="74">
        <v>2</v>
      </c>
      <c r="AM11" s="74">
        <v>2</v>
      </c>
      <c r="AN11" s="74">
        <v>2</v>
      </c>
      <c r="AO11" s="449"/>
      <c r="AP11" s="449"/>
      <c r="AQ11" s="449"/>
      <c r="AR11" s="297"/>
      <c r="AS11" s="305"/>
      <c r="AT11" s="305"/>
      <c r="AU11" s="297"/>
      <c r="AV11" s="297"/>
      <c r="AW11" s="75" t="s">
        <v>164</v>
      </c>
      <c r="AX11" s="322">
        <f t="shared" si="4"/>
        <v>26</v>
      </c>
      <c r="AY11" s="14"/>
      <c r="AZ11" s="14"/>
      <c r="BA11" s="14"/>
      <c r="BB11" s="14"/>
      <c r="BC11" s="14"/>
      <c r="BD11" s="14"/>
      <c r="BE11" s="14"/>
      <c r="BF11" s="131"/>
      <c r="BG11" s="127">
        <f t="shared" ref="BG11" si="7">SUM(V11,AX11)</f>
        <v>54</v>
      </c>
    </row>
    <row r="12" spans="1:59">
      <c r="A12" s="696"/>
      <c r="B12" s="645"/>
      <c r="C12" s="637"/>
      <c r="D12" s="324" t="s">
        <v>80</v>
      </c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00"/>
      <c r="S12" s="446"/>
      <c r="T12" s="447"/>
      <c r="U12" s="382"/>
      <c r="V12" s="375">
        <f t="shared" si="2"/>
        <v>0</v>
      </c>
      <c r="W12" s="448"/>
      <c r="X12" s="448"/>
      <c r="Y12" s="346"/>
      <c r="Z12" s="346"/>
      <c r="AA12" s="345"/>
      <c r="AB12" s="345"/>
      <c r="AC12" s="345"/>
      <c r="AD12" s="345"/>
      <c r="AE12" s="345"/>
      <c r="AF12" s="345"/>
      <c r="AG12" s="346"/>
      <c r="AH12" s="346"/>
      <c r="AI12" s="346"/>
      <c r="AJ12" s="346"/>
      <c r="AK12" s="346"/>
      <c r="AL12" s="346"/>
      <c r="AM12" s="346"/>
      <c r="AN12" s="346"/>
      <c r="AO12" s="449"/>
      <c r="AP12" s="449"/>
      <c r="AQ12" s="449"/>
      <c r="AR12" s="449"/>
      <c r="AS12" s="450"/>
      <c r="AT12" s="450"/>
      <c r="AU12" s="449"/>
      <c r="AV12" s="449"/>
      <c r="AW12" s="382"/>
      <c r="AX12" s="387">
        <f t="shared" si="4"/>
        <v>0</v>
      </c>
      <c r="AY12" s="451"/>
      <c r="AZ12" s="451"/>
      <c r="BA12" s="451"/>
      <c r="BB12" s="451"/>
      <c r="BC12" s="451"/>
      <c r="BD12" s="451"/>
      <c r="BE12" s="451"/>
      <c r="BF12" s="452"/>
      <c r="BG12" s="453">
        <f t="shared" ref="BG12:BG17" si="8">SUM(V12,AX12)</f>
        <v>0</v>
      </c>
    </row>
    <row r="13" spans="1:59" ht="12.75" customHeight="1">
      <c r="A13" s="696"/>
      <c r="B13" s="258" t="s">
        <v>9</v>
      </c>
      <c r="C13" s="265" t="s">
        <v>10</v>
      </c>
      <c r="D13" s="250" t="s">
        <v>79</v>
      </c>
      <c r="E13" s="75">
        <f>SUM(E14,)</f>
        <v>0</v>
      </c>
      <c r="F13" s="75">
        <f t="shared" ref="F13:T13" si="9">SUM(F14,)</f>
        <v>0</v>
      </c>
      <c r="G13" s="75">
        <f t="shared" si="9"/>
        <v>0</v>
      </c>
      <c r="H13" s="75">
        <f t="shared" si="9"/>
        <v>0</v>
      </c>
      <c r="I13" s="75">
        <f t="shared" si="9"/>
        <v>0</v>
      </c>
      <c r="J13" s="75">
        <f t="shared" si="9"/>
        <v>0</v>
      </c>
      <c r="K13" s="75">
        <f t="shared" si="9"/>
        <v>0</v>
      </c>
      <c r="L13" s="75">
        <f t="shared" si="9"/>
        <v>0</v>
      </c>
      <c r="M13" s="75">
        <f t="shared" si="9"/>
        <v>0</v>
      </c>
      <c r="N13" s="75">
        <f t="shared" si="9"/>
        <v>0</v>
      </c>
      <c r="O13" s="75">
        <f t="shared" si="9"/>
        <v>0</v>
      </c>
      <c r="P13" s="75">
        <f t="shared" si="9"/>
        <v>0</v>
      </c>
      <c r="Q13" s="75">
        <f t="shared" si="9"/>
        <v>0</v>
      </c>
      <c r="R13" s="300">
        <f t="shared" si="9"/>
        <v>0</v>
      </c>
      <c r="S13" s="300">
        <f t="shared" si="9"/>
        <v>0</v>
      </c>
      <c r="T13" s="300">
        <f t="shared" si="9"/>
        <v>0</v>
      </c>
      <c r="U13" s="75"/>
      <c r="V13" s="76">
        <f>SUM(E13:U13)</f>
        <v>0</v>
      </c>
      <c r="W13" s="16"/>
      <c r="X13" s="16"/>
      <c r="Y13" s="75">
        <f>SUM(Y14,)</f>
        <v>0</v>
      </c>
      <c r="Z13" s="75">
        <f t="shared" ref="Z13:AN13" si="10">SUM(Z14,)</f>
        <v>0</v>
      </c>
      <c r="AA13" s="75">
        <f t="shared" si="10"/>
        <v>0</v>
      </c>
      <c r="AB13" s="75">
        <f t="shared" si="10"/>
        <v>0</v>
      </c>
      <c r="AC13" s="75">
        <f t="shared" si="10"/>
        <v>0</v>
      </c>
      <c r="AD13" s="75">
        <f t="shared" si="10"/>
        <v>0</v>
      </c>
      <c r="AE13" s="75">
        <f t="shared" si="10"/>
        <v>0</v>
      </c>
      <c r="AF13" s="75">
        <f t="shared" si="10"/>
        <v>0</v>
      </c>
      <c r="AG13" s="75">
        <f t="shared" si="10"/>
        <v>0</v>
      </c>
      <c r="AH13" s="75">
        <f t="shared" si="10"/>
        <v>0</v>
      </c>
      <c r="AI13" s="75">
        <f t="shared" si="10"/>
        <v>0</v>
      </c>
      <c r="AJ13" s="75">
        <f t="shared" si="10"/>
        <v>0</v>
      </c>
      <c r="AK13" s="75">
        <f t="shared" si="10"/>
        <v>0</v>
      </c>
      <c r="AL13" s="75">
        <f t="shared" si="10"/>
        <v>0</v>
      </c>
      <c r="AM13" s="75">
        <f t="shared" si="10"/>
        <v>0</v>
      </c>
      <c r="AN13" s="75">
        <f t="shared" si="10"/>
        <v>0</v>
      </c>
      <c r="AO13" s="449"/>
      <c r="AP13" s="449"/>
      <c r="AQ13" s="449"/>
      <c r="AR13" s="305"/>
      <c r="AS13" s="305"/>
      <c r="AT13" s="305"/>
      <c r="AU13" s="305"/>
      <c r="AV13" s="305"/>
      <c r="AW13" s="11"/>
      <c r="AX13" s="322">
        <f t="shared" si="4"/>
        <v>0</v>
      </c>
      <c r="AY13" s="14"/>
      <c r="AZ13" s="14"/>
      <c r="BA13" s="14"/>
      <c r="BB13" s="14"/>
      <c r="BC13" s="14"/>
      <c r="BD13" s="14"/>
      <c r="BE13" s="14"/>
      <c r="BF13" s="14"/>
      <c r="BG13" s="127">
        <f t="shared" si="8"/>
        <v>0</v>
      </c>
    </row>
    <row r="14" spans="1:59" ht="16.5" customHeight="1">
      <c r="A14" s="696"/>
      <c r="B14" s="266"/>
      <c r="C14" s="267"/>
      <c r="D14" s="250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300"/>
      <c r="S14" s="300"/>
      <c r="T14" s="301"/>
      <c r="U14" s="75"/>
      <c r="V14" s="76">
        <f t="shared" si="2"/>
        <v>0</v>
      </c>
      <c r="W14" s="16"/>
      <c r="X14" s="1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49"/>
      <c r="AP14" s="449"/>
      <c r="AQ14" s="449"/>
      <c r="AR14" s="305"/>
      <c r="AS14" s="305"/>
      <c r="AT14" s="305"/>
      <c r="AU14" s="305"/>
      <c r="AV14" s="305"/>
      <c r="AW14" s="75"/>
      <c r="AX14" s="322">
        <f t="shared" si="4"/>
        <v>0</v>
      </c>
      <c r="AY14" s="14"/>
      <c r="AZ14" s="14"/>
      <c r="BA14" s="14"/>
      <c r="BB14" s="14"/>
      <c r="BC14" s="14"/>
      <c r="BD14" s="14"/>
      <c r="BE14" s="14"/>
      <c r="BF14" s="14"/>
      <c r="BG14" s="127">
        <f t="shared" si="8"/>
        <v>0</v>
      </c>
    </row>
    <row r="15" spans="1:59" ht="12.75" customHeight="1" thickBot="1">
      <c r="A15" s="696"/>
      <c r="B15" s="271" t="s">
        <v>14</v>
      </c>
      <c r="C15" s="272" t="s">
        <v>13</v>
      </c>
      <c r="D15" s="218" t="s">
        <v>79</v>
      </c>
      <c r="E15" s="81">
        <f t="shared" ref="E15:T15" si="11">SUM(E16,E21)</f>
        <v>30</v>
      </c>
      <c r="F15" s="81">
        <f t="shared" si="11"/>
        <v>32</v>
      </c>
      <c r="G15" s="81">
        <f t="shared" si="11"/>
        <v>32</v>
      </c>
      <c r="H15" s="81">
        <f t="shared" si="11"/>
        <v>32</v>
      </c>
      <c r="I15" s="81">
        <f t="shared" si="11"/>
        <v>32</v>
      </c>
      <c r="J15" s="81">
        <f t="shared" si="11"/>
        <v>30</v>
      </c>
      <c r="K15" s="81">
        <f t="shared" si="11"/>
        <v>32</v>
      </c>
      <c r="L15" s="81">
        <f t="shared" si="11"/>
        <v>32</v>
      </c>
      <c r="M15" s="81">
        <f t="shared" si="11"/>
        <v>30</v>
      </c>
      <c r="N15" s="81">
        <f t="shared" si="11"/>
        <v>32</v>
      </c>
      <c r="O15" s="81">
        <f t="shared" si="11"/>
        <v>32</v>
      </c>
      <c r="P15" s="81">
        <f t="shared" si="11"/>
        <v>32</v>
      </c>
      <c r="Q15" s="81">
        <f t="shared" si="11"/>
        <v>28</v>
      </c>
      <c r="R15" s="300">
        <f t="shared" si="11"/>
        <v>36</v>
      </c>
      <c r="S15" s="302">
        <f t="shared" si="11"/>
        <v>36</v>
      </c>
      <c r="T15" s="302">
        <f t="shared" si="11"/>
        <v>36</v>
      </c>
      <c r="U15" s="270"/>
      <c r="V15" s="139">
        <f>SUM(E15:U15)</f>
        <v>514</v>
      </c>
      <c r="W15" s="220"/>
      <c r="X15" s="220"/>
      <c r="Y15" s="219">
        <f t="shared" ref="Y15:AV15" si="12">SUM(Y16,Y21)</f>
        <v>28</v>
      </c>
      <c r="Z15" s="219">
        <f t="shared" si="12"/>
        <v>34</v>
      </c>
      <c r="AA15" s="219">
        <f t="shared" si="12"/>
        <v>32</v>
      </c>
      <c r="AB15" s="219">
        <f t="shared" si="12"/>
        <v>32</v>
      </c>
      <c r="AC15" s="219">
        <f t="shared" si="12"/>
        <v>30</v>
      </c>
      <c r="AD15" s="219">
        <f t="shared" si="12"/>
        <v>30</v>
      </c>
      <c r="AE15" s="219">
        <f t="shared" si="12"/>
        <v>30</v>
      </c>
      <c r="AF15" s="219">
        <f t="shared" si="12"/>
        <v>32</v>
      </c>
      <c r="AG15" s="219">
        <f t="shared" si="12"/>
        <v>32</v>
      </c>
      <c r="AH15" s="219">
        <f t="shared" si="12"/>
        <v>32</v>
      </c>
      <c r="AI15" s="219">
        <f t="shared" si="12"/>
        <v>32</v>
      </c>
      <c r="AJ15" s="219">
        <f t="shared" si="12"/>
        <v>30</v>
      </c>
      <c r="AK15" s="219">
        <f t="shared" si="12"/>
        <v>30</v>
      </c>
      <c r="AL15" s="219">
        <f t="shared" si="12"/>
        <v>32</v>
      </c>
      <c r="AM15" s="219">
        <f t="shared" si="12"/>
        <v>30</v>
      </c>
      <c r="AN15" s="219">
        <f t="shared" si="12"/>
        <v>30</v>
      </c>
      <c r="AO15" s="304">
        <f t="shared" si="12"/>
        <v>36</v>
      </c>
      <c r="AP15" s="304">
        <f t="shared" si="12"/>
        <v>36</v>
      </c>
      <c r="AQ15" s="304">
        <f t="shared" si="12"/>
        <v>36</v>
      </c>
      <c r="AR15" s="303">
        <f t="shared" si="12"/>
        <v>36</v>
      </c>
      <c r="AS15" s="303">
        <f t="shared" si="12"/>
        <v>36</v>
      </c>
      <c r="AT15" s="303">
        <f t="shared" si="12"/>
        <v>36</v>
      </c>
      <c r="AU15" s="303">
        <f t="shared" si="12"/>
        <v>36</v>
      </c>
      <c r="AV15" s="303">
        <f t="shared" si="12"/>
        <v>36</v>
      </c>
      <c r="AW15" s="81"/>
      <c r="AX15" s="322">
        <f t="shared" si="4"/>
        <v>784</v>
      </c>
      <c r="AY15" s="220"/>
      <c r="AZ15" s="220"/>
      <c r="BA15" s="220"/>
      <c r="BB15" s="220"/>
      <c r="BC15" s="220"/>
      <c r="BD15" s="220"/>
      <c r="BE15" s="220"/>
      <c r="BF15" s="221"/>
      <c r="BG15" s="145">
        <f t="shared" si="8"/>
        <v>1298</v>
      </c>
    </row>
    <row r="16" spans="1:59" ht="12.75" customHeight="1">
      <c r="A16" s="696"/>
      <c r="B16" s="261" t="s">
        <v>14</v>
      </c>
      <c r="C16" s="273" t="s">
        <v>15</v>
      </c>
      <c r="D16" s="228" t="s">
        <v>79</v>
      </c>
      <c r="E16" s="93">
        <f>SUM(E17,E19)</f>
        <v>8</v>
      </c>
      <c r="F16" s="93">
        <f t="shared" ref="F16:R16" si="13">SUM(F17,F19)</f>
        <v>6</v>
      </c>
      <c r="G16" s="93">
        <f t="shared" si="13"/>
        <v>8</v>
      </c>
      <c r="H16" s="93">
        <f t="shared" si="13"/>
        <v>6</v>
      </c>
      <c r="I16" s="93">
        <f t="shared" si="13"/>
        <v>8</v>
      </c>
      <c r="J16" s="93">
        <f t="shared" si="13"/>
        <v>6</v>
      </c>
      <c r="K16" s="93">
        <f t="shared" si="13"/>
        <v>6</v>
      </c>
      <c r="L16" s="93">
        <f t="shared" si="13"/>
        <v>8</v>
      </c>
      <c r="M16" s="93">
        <f t="shared" si="13"/>
        <v>6</v>
      </c>
      <c r="N16" s="93">
        <f t="shared" si="13"/>
        <v>8</v>
      </c>
      <c r="O16" s="93">
        <f t="shared" si="13"/>
        <v>8</v>
      </c>
      <c r="P16" s="93">
        <f t="shared" si="13"/>
        <v>8</v>
      </c>
      <c r="Q16" s="93">
        <f t="shared" si="13"/>
        <v>7</v>
      </c>
      <c r="R16" s="300">
        <f t="shared" si="13"/>
        <v>0</v>
      </c>
      <c r="S16" s="300">
        <f t="shared" ref="S16" si="14">SUM(S17,S19)</f>
        <v>0</v>
      </c>
      <c r="T16" s="300">
        <f t="shared" ref="T16" si="15">SUM(T17,T19)</f>
        <v>0</v>
      </c>
      <c r="U16" s="93"/>
      <c r="V16" s="89">
        <f>SUM(E16:U16)</f>
        <v>93</v>
      </c>
      <c r="W16" s="154"/>
      <c r="X16" s="154"/>
      <c r="Y16" s="92">
        <f>SUM(Y17,Y19)</f>
        <v>2</v>
      </c>
      <c r="Z16" s="92">
        <f t="shared" ref="Z16:AN16" si="16">SUM(Z17,Z19)</f>
        <v>4</v>
      </c>
      <c r="AA16" s="92">
        <f t="shared" si="16"/>
        <v>2</v>
      </c>
      <c r="AB16" s="92">
        <f t="shared" si="16"/>
        <v>4</v>
      </c>
      <c r="AC16" s="92">
        <f t="shared" si="16"/>
        <v>2</v>
      </c>
      <c r="AD16" s="92">
        <f t="shared" si="16"/>
        <v>4</v>
      </c>
      <c r="AE16" s="92">
        <f t="shared" si="16"/>
        <v>2</v>
      </c>
      <c r="AF16" s="92">
        <f t="shared" si="16"/>
        <v>4</v>
      </c>
      <c r="AG16" s="92">
        <f t="shared" si="16"/>
        <v>2</v>
      </c>
      <c r="AH16" s="92">
        <f t="shared" si="16"/>
        <v>4</v>
      </c>
      <c r="AI16" s="92">
        <f t="shared" si="16"/>
        <v>4</v>
      </c>
      <c r="AJ16" s="92">
        <f t="shared" si="16"/>
        <v>2</v>
      </c>
      <c r="AK16" s="92">
        <f t="shared" si="16"/>
        <v>2</v>
      </c>
      <c r="AL16" s="92">
        <f t="shared" si="16"/>
        <v>4</v>
      </c>
      <c r="AM16" s="92">
        <f t="shared" si="16"/>
        <v>2</v>
      </c>
      <c r="AN16" s="92">
        <f t="shared" si="16"/>
        <v>3</v>
      </c>
      <c r="AO16" s="304">
        <f>SUM(AO17,AO19)</f>
        <v>0</v>
      </c>
      <c r="AP16" s="304">
        <f t="shared" ref="AP16:AV16" si="17">SUM(AP17,AP19)</f>
        <v>0</v>
      </c>
      <c r="AQ16" s="304">
        <f t="shared" si="17"/>
        <v>0</v>
      </c>
      <c r="AR16" s="304">
        <f t="shared" si="17"/>
        <v>0</v>
      </c>
      <c r="AS16" s="304">
        <f t="shared" si="17"/>
        <v>0</v>
      </c>
      <c r="AT16" s="304">
        <f t="shared" si="17"/>
        <v>0</v>
      </c>
      <c r="AU16" s="304">
        <f t="shared" si="17"/>
        <v>0</v>
      </c>
      <c r="AV16" s="304">
        <f t="shared" si="17"/>
        <v>0</v>
      </c>
      <c r="AW16" s="93"/>
      <c r="AX16" s="322">
        <f t="shared" si="4"/>
        <v>47</v>
      </c>
      <c r="AY16" s="154"/>
      <c r="AZ16" s="154"/>
      <c r="BA16" s="154"/>
      <c r="BB16" s="154"/>
      <c r="BC16" s="154"/>
      <c r="BD16" s="154"/>
      <c r="BE16" s="154"/>
      <c r="BF16" s="229"/>
      <c r="BG16" s="225">
        <f t="shared" si="8"/>
        <v>140</v>
      </c>
    </row>
    <row r="17" spans="1:59" ht="18" customHeight="1">
      <c r="A17" s="696"/>
      <c r="B17" s="644" t="s">
        <v>169</v>
      </c>
      <c r="C17" s="679" t="s">
        <v>220</v>
      </c>
      <c r="D17" s="12" t="s">
        <v>79</v>
      </c>
      <c r="E17" s="73">
        <v>4</v>
      </c>
      <c r="F17" s="73">
        <v>2</v>
      </c>
      <c r="G17" s="73">
        <v>4</v>
      </c>
      <c r="H17" s="73">
        <v>2</v>
      </c>
      <c r="I17" s="73">
        <v>4</v>
      </c>
      <c r="J17" s="73">
        <v>2</v>
      </c>
      <c r="K17" s="73">
        <v>4</v>
      </c>
      <c r="L17" s="73">
        <v>4</v>
      </c>
      <c r="M17" s="73">
        <v>4</v>
      </c>
      <c r="N17" s="73">
        <v>4</v>
      </c>
      <c r="O17" s="73">
        <v>4</v>
      </c>
      <c r="P17" s="73">
        <v>4</v>
      </c>
      <c r="Q17" s="73">
        <v>4</v>
      </c>
      <c r="R17" s="300"/>
      <c r="S17" s="300"/>
      <c r="T17" s="299"/>
      <c r="U17" s="75" t="s">
        <v>47</v>
      </c>
      <c r="V17" s="76">
        <f>SUM(E17:U17)</f>
        <v>46</v>
      </c>
      <c r="W17" s="16"/>
      <c r="X17" s="16"/>
      <c r="Y17" s="73"/>
      <c r="Z17" s="73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73"/>
      <c r="AM17" s="73"/>
      <c r="AN17" s="73"/>
      <c r="AO17" s="449"/>
      <c r="AP17" s="449"/>
      <c r="AQ17" s="449"/>
      <c r="AR17" s="297"/>
      <c r="AS17" s="305"/>
      <c r="AT17" s="305"/>
      <c r="AU17" s="297"/>
      <c r="AV17" s="297"/>
      <c r="AW17" s="75"/>
      <c r="AX17" s="322">
        <f t="shared" si="4"/>
        <v>0</v>
      </c>
      <c r="AY17" s="14"/>
      <c r="AZ17" s="14"/>
      <c r="BA17" s="14"/>
      <c r="BB17" s="14"/>
      <c r="BC17" s="14"/>
      <c r="BD17" s="14"/>
      <c r="BE17" s="14"/>
      <c r="BF17" s="131"/>
      <c r="BG17" s="127">
        <f t="shared" si="8"/>
        <v>46</v>
      </c>
    </row>
    <row r="18" spans="1:59" ht="17.25" customHeight="1">
      <c r="A18" s="696"/>
      <c r="B18" s="645"/>
      <c r="C18" s="680"/>
      <c r="D18" s="324" t="s">
        <v>80</v>
      </c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>
        <v>2</v>
      </c>
      <c r="R18" s="300"/>
      <c r="S18" s="446"/>
      <c r="T18" s="447"/>
      <c r="U18" s="382"/>
      <c r="V18" s="375">
        <f t="shared" ref="V18:V20" si="18">SUM(E18:U18)</f>
        <v>2</v>
      </c>
      <c r="W18" s="448"/>
      <c r="X18" s="448"/>
      <c r="Y18" s="345"/>
      <c r="Z18" s="345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345"/>
      <c r="AM18" s="345"/>
      <c r="AN18" s="345"/>
      <c r="AO18" s="449"/>
      <c r="AP18" s="449"/>
      <c r="AQ18" s="449"/>
      <c r="AR18" s="449"/>
      <c r="AS18" s="450"/>
      <c r="AT18" s="450"/>
      <c r="AU18" s="449"/>
      <c r="AV18" s="449"/>
      <c r="AW18" s="382"/>
      <c r="AX18" s="387">
        <f t="shared" si="4"/>
        <v>0</v>
      </c>
      <c r="AY18" s="451"/>
      <c r="AZ18" s="451"/>
      <c r="BA18" s="451"/>
      <c r="BB18" s="451"/>
      <c r="BC18" s="451"/>
      <c r="BD18" s="451"/>
      <c r="BE18" s="451"/>
      <c r="BF18" s="452"/>
      <c r="BG18" s="453">
        <f t="shared" ref="BG18:BG20" si="19">SUM(V18,AX18)</f>
        <v>2</v>
      </c>
    </row>
    <row r="19" spans="1:59" ht="18.75" customHeight="1">
      <c r="A19" s="696"/>
      <c r="B19" s="644" t="s">
        <v>170</v>
      </c>
      <c r="C19" s="679" t="s">
        <v>221</v>
      </c>
      <c r="D19" s="12" t="s">
        <v>79</v>
      </c>
      <c r="E19" s="73">
        <v>4</v>
      </c>
      <c r="F19" s="73">
        <v>4</v>
      </c>
      <c r="G19" s="73">
        <v>4</v>
      </c>
      <c r="H19" s="73">
        <v>4</v>
      </c>
      <c r="I19" s="73">
        <v>4</v>
      </c>
      <c r="J19" s="73">
        <v>4</v>
      </c>
      <c r="K19" s="73">
        <v>2</v>
      </c>
      <c r="L19" s="73">
        <v>4</v>
      </c>
      <c r="M19" s="73">
        <v>2</v>
      </c>
      <c r="N19" s="73">
        <v>4</v>
      </c>
      <c r="O19" s="73">
        <v>4</v>
      </c>
      <c r="P19" s="73">
        <v>4</v>
      </c>
      <c r="Q19" s="73">
        <v>3</v>
      </c>
      <c r="R19" s="300"/>
      <c r="S19" s="300"/>
      <c r="T19" s="299"/>
      <c r="U19" s="75" t="s">
        <v>47</v>
      </c>
      <c r="V19" s="76">
        <f t="shared" si="18"/>
        <v>47</v>
      </c>
      <c r="W19" s="16"/>
      <c r="X19" s="16"/>
      <c r="Y19" s="73">
        <v>2</v>
      </c>
      <c r="Z19" s="73">
        <v>4</v>
      </c>
      <c r="AA19" s="175">
        <v>2</v>
      </c>
      <c r="AB19" s="175">
        <v>4</v>
      </c>
      <c r="AC19" s="175">
        <v>2</v>
      </c>
      <c r="AD19" s="175">
        <v>4</v>
      </c>
      <c r="AE19" s="175">
        <v>2</v>
      </c>
      <c r="AF19" s="175">
        <v>4</v>
      </c>
      <c r="AG19" s="175">
        <v>2</v>
      </c>
      <c r="AH19" s="175">
        <v>4</v>
      </c>
      <c r="AI19" s="175">
        <v>4</v>
      </c>
      <c r="AJ19" s="175">
        <v>2</v>
      </c>
      <c r="AK19" s="175">
        <v>2</v>
      </c>
      <c r="AL19" s="73">
        <v>4</v>
      </c>
      <c r="AM19" s="73">
        <v>2</v>
      </c>
      <c r="AN19" s="73">
        <v>3</v>
      </c>
      <c r="AO19" s="449"/>
      <c r="AP19" s="449"/>
      <c r="AQ19" s="449"/>
      <c r="AR19" s="297"/>
      <c r="AS19" s="305"/>
      <c r="AT19" s="305"/>
      <c r="AU19" s="297"/>
      <c r="AV19" s="297"/>
      <c r="AW19" s="75" t="s">
        <v>44</v>
      </c>
      <c r="AX19" s="322">
        <f t="shared" si="4"/>
        <v>47</v>
      </c>
      <c r="AY19" s="14"/>
      <c r="AZ19" s="14"/>
      <c r="BA19" s="14"/>
      <c r="BB19" s="14"/>
      <c r="BC19" s="14"/>
      <c r="BD19" s="14"/>
      <c r="BE19" s="14"/>
      <c r="BF19" s="131"/>
      <c r="BG19" s="127">
        <f t="shared" si="19"/>
        <v>94</v>
      </c>
    </row>
    <row r="20" spans="1:59" ht="17.25" customHeight="1" thickBot="1">
      <c r="A20" s="696"/>
      <c r="B20" s="645"/>
      <c r="C20" s="680"/>
      <c r="D20" s="324" t="s">
        <v>80</v>
      </c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>
        <v>1</v>
      </c>
      <c r="R20" s="300"/>
      <c r="S20" s="300"/>
      <c r="T20" s="300"/>
      <c r="U20" s="382"/>
      <c r="V20" s="375">
        <f t="shared" si="18"/>
        <v>1</v>
      </c>
      <c r="W20" s="448"/>
      <c r="X20" s="448"/>
      <c r="Y20" s="345"/>
      <c r="Z20" s="345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345"/>
      <c r="AM20" s="345"/>
      <c r="AN20" s="345">
        <v>1</v>
      </c>
      <c r="AO20" s="449"/>
      <c r="AP20" s="449"/>
      <c r="AQ20" s="449"/>
      <c r="AR20" s="449"/>
      <c r="AS20" s="450"/>
      <c r="AT20" s="450"/>
      <c r="AU20" s="449"/>
      <c r="AV20" s="449"/>
      <c r="AW20" s="382"/>
      <c r="AX20" s="387">
        <f t="shared" si="4"/>
        <v>1</v>
      </c>
      <c r="AY20" s="451"/>
      <c r="AZ20" s="451"/>
      <c r="BA20" s="451"/>
      <c r="BB20" s="451"/>
      <c r="BC20" s="451"/>
      <c r="BD20" s="451"/>
      <c r="BE20" s="451"/>
      <c r="BF20" s="452"/>
      <c r="BG20" s="453">
        <f t="shared" si="19"/>
        <v>2</v>
      </c>
    </row>
    <row r="21" spans="1:59" ht="20.100000000000001" customHeight="1">
      <c r="A21" s="696"/>
      <c r="B21" s="423" t="s">
        <v>24</v>
      </c>
      <c r="C21" s="424" t="s">
        <v>25</v>
      </c>
      <c r="D21" s="228" t="s">
        <v>79</v>
      </c>
      <c r="E21" s="226">
        <f t="shared" ref="E21:T21" si="20">SUM(E22,E33,E37)</f>
        <v>22</v>
      </c>
      <c r="F21" s="226">
        <f t="shared" si="20"/>
        <v>26</v>
      </c>
      <c r="G21" s="226">
        <f t="shared" si="20"/>
        <v>24</v>
      </c>
      <c r="H21" s="226">
        <f t="shared" si="20"/>
        <v>26</v>
      </c>
      <c r="I21" s="226">
        <f t="shared" si="20"/>
        <v>24</v>
      </c>
      <c r="J21" s="226">
        <f t="shared" si="20"/>
        <v>24</v>
      </c>
      <c r="K21" s="226">
        <f t="shared" si="20"/>
        <v>26</v>
      </c>
      <c r="L21" s="226">
        <f t="shared" si="20"/>
        <v>24</v>
      </c>
      <c r="M21" s="226">
        <f t="shared" si="20"/>
        <v>24</v>
      </c>
      <c r="N21" s="226">
        <f t="shared" si="20"/>
        <v>24</v>
      </c>
      <c r="O21" s="226">
        <f t="shared" si="20"/>
        <v>24</v>
      </c>
      <c r="P21" s="226">
        <f t="shared" si="20"/>
        <v>24</v>
      </c>
      <c r="Q21" s="226">
        <f t="shared" si="20"/>
        <v>21</v>
      </c>
      <c r="R21" s="300">
        <f t="shared" si="20"/>
        <v>36</v>
      </c>
      <c r="S21" s="300">
        <f t="shared" si="20"/>
        <v>36</v>
      </c>
      <c r="T21" s="300">
        <f t="shared" si="20"/>
        <v>36</v>
      </c>
      <c r="U21" s="99"/>
      <c r="V21" s="139">
        <f t="shared" si="2"/>
        <v>421</v>
      </c>
      <c r="W21" s="138"/>
      <c r="X21" s="138"/>
      <c r="Y21" s="226">
        <f t="shared" ref="Y21:AQ21" si="21">SUM(Y22,Y33,Y37)</f>
        <v>26</v>
      </c>
      <c r="Z21" s="226">
        <f t="shared" si="21"/>
        <v>30</v>
      </c>
      <c r="AA21" s="226">
        <f t="shared" si="21"/>
        <v>30</v>
      </c>
      <c r="AB21" s="226">
        <f t="shared" si="21"/>
        <v>28</v>
      </c>
      <c r="AC21" s="226">
        <f t="shared" si="21"/>
        <v>28</v>
      </c>
      <c r="AD21" s="226">
        <f t="shared" si="21"/>
        <v>26</v>
      </c>
      <c r="AE21" s="226">
        <f t="shared" si="21"/>
        <v>28</v>
      </c>
      <c r="AF21" s="226">
        <f t="shared" si="21"/>
        <v>28</v>
      </c>
      <c r="AG21" s="226">
        <f t="shared" si="21"/>
        <v>30</v>
      </c>
      <c r="AH21" s="226">
        <f t="shared" si="21"/>
        <v>28</v>
      </c>
      <c r="AI21" s="226">
        <f t="shared" si="21"/>
        <v>28</v>
      </c>
      <c r="AJ21" s="226">
        <f t="shared" si="21"/>
        <v>28</v>
      </c>
      <c r="AK21" s="226">
        <f t="shared" si="21"/>
        <v>28</v>
      </c>
      <c r="AL21" s="226">
        <f t="shared" si="21"/>
        <v>28</v>
      </c>
      <c r="AM21" s="226">
        <f t="shared" si="21"/>
        <v>28</v>
      </c>
      <c r="AN21" s="226">
        <f t="shared" si="21"/>
        <v>27</v>
      </c>
      <c r="AO21" s="304">
        <f t="shared" si="21"/>
        <v>36</v>
      </c>
      <c r="AP21" s="304">
        <f t="shared" si="21"/>
        <v>36</v>
      </c>
      <c r="AQ21" s="304">
        <f t="shared" si="21"/>
        <v>36</v>
      </c>
      <c r="AR21" s="304">
        <f t="shared" ref="AR21:AV21" si="22">SUM(AR22,AR33,AR37)</f>
        <v>36</v>
      </c>
      <c r="AS21" s="304">
        <f t="shared" si="22"/>
        <v>36</v>
      </c>
      <c r="AT21" s="304">
        <f t="shared" si="22"/>
        <v>36</v>
      </c>
      <c r="AU21" s="304">
        <f t="shared" si="22"/>
        <v>36</v>
      </c>
      <c r="AV21" s="304">
        <f t="shared" si="22"/>
        <v>36</v>
      </c>
      <c r="AW21" s="99"/>
      <c r="AX21" s="322">
        <f t="shared" si="4"/>
        <v>737</v>
      </c>
      <c r="AY21" s="138"/>
      <c r="AZ21" s="138"/>
      <c r="BA21" s="138"/>
      <c r="BB21" s="138"/>
      <c r="BC21" s="138"/>
      <c r="BD21" s="138"/>
      <c r="BE21" s="138"/>
      <c r="BF21" s="227"/>
      <c r="BG21" s="145">
        <f t="shared" ref="BG21:BG32" si="23">SUM(V21,AX21)</f>
        <v>1158</v>
      </c>
    </row>
    <row r="22" spans="1:59" ht="42" customHeight="1">
      <c r="A22" s="696"/>
      <c r="B22" s="434" t="s">
        <v>26</v>
      </c>
      <c r="C22" s="598" t="s">
        <v>211</v>
      </c>
      <c r="D22" s="435" t="s">
        <v>79</v>
      </c>
      <c r="E22" s="436">
        <f>SUM(E23,E25,E27,E29,E31,E32)</f>
        <v>20</v>
      </c>
      <c r="F22" s="436">
        <f t="shared" ref="F22:T22" si="24">SUM(F23,F25,F27,F29,F31,F32)</f>
        <v>22</v>
      </c>
      <c r="G22" s="436">
        <f t="shared" si="24"/>
        <v>22</v>
      </c>
      <c r="H22" s="436">
        <f t="shared" si="24"/>
        <v>24</v>
      </c>
      <c r="I22" s="436">
        <f t="shared" si="24"/>
        <v>22</v>
      </c>
      <c r="J22" s="436">
        <f t="shared" si="24"/>
        <v>22</v>
      </c>
      <c r="K22" s="436">
        <f t="shared" si="24"/>
        <v>22</v>
      </c>
      <c r="L22" s="436">
        <f t="shared" si="24"/>
        <v>22</v>
      </c>
      <c r="M22" s="436">
        <f t="shared" si="24"/>
        <v>22</v>
      </c>
      <c r="N22" s="436">
        <f t="shared" si="24"/>
        <v>22</v>
      </c>
      <c r="O22" s="436">
        <f t="shared" si="24"/>
        <v>22</v>
      </c>
      <c r="P22" s="436">
        <f t="shared" si="24"/>
        <v>22</v>
      </c>
      <c r="Q22" s="436">
        <f t="shared" si="24"/>
        <v>19</v>
      </c>
      <c r="R22" s="300">
        <f t="shared" si="24"/>
        <v>0</v>
      </c>
      <c r="S22" s="300">
        <f t="shared" si="24"/>
        <v>36</v>
      </c>
      <c r="T22" s="300">
        <f t="shared" si="24"/>
        <v>36</v>
      </c>
      <c r="U22" s="75"/>
      <c r="V22" s="436">
        <f t="shared" ref="V22" si="25">SUM(V23,V32)</f>
        <v>114</v>
      </c>
      <c r="W22" s="138"/>
      <c r="X22" s="138"/>
      <c r="Y22" s="436">
        <f>SUM(Y23,Y32,Y25,Y27,Y29,Y31)</f>
        <v>10</v>
      </c>
      <c r="Z22" s="436">
        <f t="shared" ref="Z22:AV22" si="26">SUM(Z23,Z32,Z25,Z27,Z29,Z31)</f>
        <v>12</v>
      </c>
      <c r="AA22" s="436">
        <f t="shared" si="26"/>
        <v>12</v>
      </c>
      <c r="AB22" s="436">
        <f t="shared" si="26"/>
        <v>10</v>
      </c>
      <c r="AC22" s="436">
        <f t="shared" si="26"/>
        <v>12</v>
      </c>
      <c r="AD22" s="436">
        <f t="shared" si="26"/>
        <v>10</v>
      </c>
      <c r="AE22" s="436">
        <f t="shared" si="26"/>
        <v>12</v>
      </c>
      <c r="AF22" s="436">
        <f t="shared" si="26"/>
        <v>12</v>
      </c>
      <c r="AG22" s="436">
        <f t="shared" si="26"/>
        <v>14</v>
      </c>
      <c r="AH22" s="436">
        <f t="shared" si="26"/>
        <v>12</v>
      </c>
      <c r="AI22" s="436">
        <f t="shared" si="26"/>
        <v>14</v>
      </c>
      <c r="AJ22" s="436">
        <f t="shared" si="26"/>
        <v>12</v>
      </c>
      <c r="AK22" s="436">
        <f t="shared" si="26"/>
        <v>12</v>
      </c>
      <c r="AL22" s="436">
        <f t="shared" si="26"/>
        <v>12</v>
      </c>
      <c r="AM22" s="436">
        <f t="shared" si="26"/>
        <v>12</v>
      </c>
      <c r="AN22" s="436">
        <f t="shared" si="26"/>
        <v>14</v>
      </c>
      <c r="AO22" s="304">
        <f t="shared" si="26"/>
        <v>0</v>
      </c>
      <c r="AP22" s="304">
        <f t="shared" si="26"/>
        <v>0</v>
      </c>
      <c r="AQ22" s="304">
        <f t="shared" si="26"/>
        <v>0</v>
      </c>
      <c r="AR22" s="304">
        <f t="shared" si="26"/>
        <v>36</v>
      </c>
      <c r="AS22" s="304">
        <f t="shared" si="26"/>
        <v>0</v>
      </c>
      <c r="AT22" s="304">
        <f t="shared" si="26"/>
        <v>0</v>
      </c>
      <c r="AU22" s="304">
        <f t="shared" si="26"/>
        <v>0</v>
      </c>
      <c r="AV22" s="304">
        <f t="shared" si="26"/>
        <v>0</v>
      </c>
      <c r="AW22" s="75"/>
      <c r="AX22" s="436">
        <f t="shared" ref="AX22" si="27">SUM(AX23,AX32)</f>
        <v>69</v>
      </c>
      <c r="AY22" s="143"/>
      <c r="AZ22" s="143"/>
      <c r="BA22" s="143"/>
      <c r="BB22" s="143"/>
      <c r="BC22" s="143"/>
      <c r="BD22" s="143"/>
      <c r="BE22" s="143"/>
      <c r="BF22" s="144"/>
      <c r="BG22" s="127">
        <f t="shared" si="23"/>
        <v>183</v>
      </c>
    </row>
    <row r="23" spans="1:59" ht="13.5" customHeight="1">
      <c r="A23" s="696"/>
      <c r="B23" s="644" t="s">
        <v>27</v>
      </c>
      <c r="C23" s="636" t="s">
        <v>212</v>
      </c>
      <c r="D23" s="12" t="s">
        <v>79</v>
      </c>
      <c r="E23" s="73">
        <v>6</v>
      </c>
      <c r="F23" s="73">
        <v>6</v>
      </c>
      <c r="G23" s="73">
        <v>6</v>
      </c>
      <c r="H23" s="73">
        <v>6</v>
      </c>
      <c r="I23" s="73">
        <v>6</v>
      </c>
      <c r="J23" s="73">
        <v>6</v>
      </c>
      <c r="K23" s="73">
        <v>6</v>
      </c>
      <c r="L23" s="73">
        <v>6</v>
      </c>
      <c r="M23" s="73">
        <v>6</v>
      </c>
      <c r="N23" s="73">
        <v>6</v>
      </c>
      <c r="O23" s="73">
        <v>6</v>
      </c>
      <c r="P23" s="73">
        <v>6</v>
      </c>
      <c r="Q23" s="73">
        <v>6</v>
      </c>
      <c r="R23" s="300"/>
      <c r="S23" s="300"/>
      <c r="T23" s="300"/>
      <c r="U23" s="75" t="s">
        <v>164</v>
      </c>
      <c r="V23" s="76">
        <f>SUM(E23:U23)</f>
        <v>78</v>
      </c>
      <c r="W23" s="16"/>
      <c r="X23" s="16"/>
      <c r="Y23" s="175">
        <v>4</v>
      </c>
      <c r="Z23" s="175">
        <v>4</v>
      </c>
      <c r="AA23" s="175">
        <v>4</v>
      </c>
      <c r="AB23" s="175">
        <v>4</v>
      </c>
      <c r="AC23" s="175">
        <v>4</v>
      </c>
      <c r="AD23" s="175">
        <v>4</v>
      </c>
      <c r="AE23" s="175">
        <v>4</v>
      </c>
      <c r="AF23" s="175">
        <v>4</v>
      </c>
      <c r="AG23" s="175">
        <v>6</v>
      </c>
      <c r="AH23" s="175">
        <v>4</v>
      </c>
      <c r="AI23" s="175">
        <v>6</v>
      </c>
      <c r="AJ23" s="175">
        <v>4</v>
      </c>
      <c r="AK23" s="175">
        <v>4</v>
      </c>
      <c r="AL23" s="175">
        <v>4</v>
      </c>
      <c r="AM23" s="175">
        <v>4</v>
      </c>
      <c r="AN23" s="175">
        <v>5</v>
      </c>
      <c r="AO23" s="304"/>
      <c r="AP23" s="304"/>
      <c r="AQ23" s="304"/>
      <c r="AR23" s="304"/>
      <c r="AS23" s="304"/>
      <c r="AT23" s="304"/>
      <c r="AU23" s="304"/>
      <c r="AV23" s="304"/>
      <c r="AW23" s="306" t="s">
        <v>44</v>
      </c>
      <c r="AX23" s="322">
        <f t="shared" si="4"/>
        <v>69</v>
      </c>
      <c r="AY23" s="14"/>
      <c r="AZ23" s="14"/>
      <c r="BA23" s="14"/>
      <c r="BB23" s="14"/>
      <c r="BC23" s="14"/>
      <c r="BD23" s="14"/>
      <c r="BE23" s="14"/>
      <c r="BF23" s="131"/>
      <c r="BG23" s="127">
        <f t="shared" si="23"/>
        <v>147</v>
      </c>
    </row>
    <row r="24" spans="1:59" ht="13.5" customHeight="1">
      <c r="A24" s="696"/>
      <c r="B24" s="645"/>
      <c r="C24" s="637"/>
      <c r="D24" s="324" t="s">
        <v>80</v>
      </c>
      <c r="E24" s="345">
        <v>2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00"/>
      <c r="S24" s="300"/>
      <c r="T24" s="300"/>
      <c r="U24" s="382"/>
      <c r="V24" s="375">
        <f t="shared" ref="V24:V32" si="28">SUM(E24:U24)</f>
        <v>2</v>
      </c>
      <c r="W24" s="448"/>
      <c r="X24" s="448"/>
      <c r="Y24" s="454"/>
      <c r="Z24" s="454"/>
      <c r="AA24" s="454"/>
      <c r="AB24" s="454"/>
      <c r="AC24" s="454"/>
      <c r="AD24" s="454">
        <v>2</v>
      </c>
      <c r="AE24" s="454"/>
      <c r="AF24" s="454"/>
      <c r="AG24" s="456"/>
      <c r="AH24" s="454"/>
      <c r="AI24" s="454"/>
      <c r="AJ24" s="454"/>
      <c r="AK24" s="454"/>
      <c r="AL24" s="454"/>
      <c r="AM24" s="454"/>
      <c r="AN24" s="454"/>
      <c r="AO24" s="304"/>
      <c r="AP24" s="304"/>
      <c r="AQ24" s="304"/>
      <c r="AR24" s="304"/>
      <c r="AS24" s="304"/>
      <c r="AT24" s="304"/>
      <c r="AU24" s="304"/>
      <c r="AV24" s="304"/>
      <c r="AW24" s="457"/>
      <c r="AX24" s="387">
        <f t="shared" si="4"/>
        <v>2</v>
      </c>
      <c r="AY24" s="451"/>
      <c r="AZ24" s="451"/>
      <c r="BA24" s="451"/>
      <c r="BB24" s="451"/>
      <c r="BC24" s="451"/>
      <c r="BD24" s="451"/>
      <c r="BE24" s="451"/>
      <c r="BF24" s="452"/>
      <c r="BG24" s="127">
        <f t="shared" si="23"/>
        <v>4</v>
      </c>
    </row>
    <row r="25" spans="1:59" ht="13.5" customHeight="1">
      <c r="A25" s="696"/>
      <c r="B25" s="644" t="s">
        <v>131</v>
      </c>
      <c r="C25" s="729" t="s">
        <v>222</v>
      </c>
      <c r="D25" s="12" t="s">
        <v>79</v>
      </c>
      <c r="E25" s="73">
        <v>4</v>
      </c>
      <c r="F25" s="73">
        <v>4</v>
      </c>
      <c r="G25" s="73">
        <v>6</v>
      </c>
      <c r="H25" s="73">
        <v>6</v>
      </c>
      <c r="I25" s="73">
        <v>6</v>
      </c>
      <c r="J25" s="73">
        <v>6</v>
      </c>
      <c r="K25" s="73">
        <v>6</v>
      </c>
      <c r="L25" s="73">
        <v>6</v>
      </c>
      <c r="M25" s="73">
        <v>6</v>
      </c>
      <c r="N25" s="73">
        <v>6</v>
      </c>
      <c r="O25" s="73">
        <v>6</v>
      </c>
      <c r="P25" s="73">
        <v>6</v>
      </c>
      <c r="Q25" s="73">
        <v>3</v>
      </c>
      <c r="R25" s="300"/>
      <c r="S25" s="300"/>
      <c r="T25" s="300"/>
      <c r="U25" s="75" t="s">
        <v>44</v>
      </c>
      <c r="V25" s="76">
        <f>SUM(E25:U25)</f>
        <v>71</v>
      </c>
      <c r="W25" s="16"/>
      <c r="X25" s="16"/>
      <c r="Y25" s="175">
        <v>2</v>
      </c>
      <c r="Z25" s="175">
        <v>4</v>
      </c>
      <c r="AA25" s="175">
        <v>4</v>
      </c>
      <c r="AB25" s="175">
        <v>2</v>
      </c>
      <c r="AC25" s="175">
        <v>4</v>
      </c>
      <c r="AD25" s="175">
        <v>2</v>
      </c>
      <c r="AE25" s="175">
        <v>2</v>
      </c>
      <c r="AF25" s="175">
        <v>4</v>
      </c>
      <c r="AG25" s="175">
        <v>4</v>
      </c>
      <c r="AH25" s="175">
        <v>4</v>
      </c>
      <c r="AI25" s="175">
        <v>4</v>
      </c>
      <c r="AJ25" s="175">
        <v>4</v>
      </c>
      <c r="AK25" s="175">
        <v>4</v>
      </c>
      <c r="AL25" s="175">
        <v>4</v>
      </c>
      <c r="AM25" s="175">
        <v>4</v>
      </c>
      <c r="AN25" s="175">
        <v>4</v>
      </c>
      <c r="AO25" s="304"/>
      <c r="AP25" s="304"/>
      <c r="AQ25" s="304"/>
      <c r="AR25" s="304"/>
      <c r="AS25" s="304"/>
      <c r="AT25" s="304"/>
      <c r="AU25" s="304"/>
      <c r="AV25" s="304"/>
      <c r="AW25" s="306" t="s">
        <v>44</v>
      </c>
      <c r="AX25" s="322">
        <f t="shared" ref="AX25:AX26" si="29">SUM(Y25:AV25)</f>
        <v>56</v>
      </c>
      <c r="AY25" s="14"/>
      <c r="AZ25" s="14"/>
      <c r="BA25" s="14"/>
      <c r="BB25" s="14"/>
      <c r="BC25" s="14"/>
      <c r="BD25" s="14"/>
      <c r="BE25" s="14"/>
      <c r="BF25" s="131"/>
      <c r="BG25" s="127">
        <f t="shared" si="23"/>
        <v>127</v>
      </c>
    </row>
    <row r="26" spans="1:59" ht="13.5" customHeight="1">
      <c r="A26" s="696"/>
      <c r="B26" s="645"/>
      <c r="C26" s="729"/>
      <c r="D26" s="324" t="s">
        <v>80</v>
      </c>
      <c r="E26" s="345">
        <v>2</v>
      </c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>
        <v>1</v>
      </c>
      <c r="R26" s="300"/>
      <c r="S26" s="300"/>
      <c r="T26" s="300"/>
      <c r="U26" s="382"/>
      <c r="V26" s="375">
        <f t="shared" ref="V26:V27" si="30">SUM(E26:U26)</f>
        <v>3</v>
      </c>
      <c r="W26" s="448"/>
      <c r="X26" s="448"/>
      <c r="Y26" s="454">
        <v>2</v>
      </c>
      <c r="Z26" s="454"/>
      <c r="AA26" s="454"/>
      <c r="AB26" s="454"/>
      <c r="AC26" s="454"/>
      <c r="AD26" s="454"/>
      <c r="AE26" s="454"/>
      <c r="AF26" s="454"/>
      <c r="AG26" s="456"/>
      <c r="AH26" s="454"/>
      <c r="AI26" s="454"/>
      <c r="AJ26" s="454"/>
      <c r="AK26" s="454"/>
      <c r="AL26" s="454"/>
      <c r="AM26" s="454">
        <v>1</v>
      </c>
      <c r="AN26" s="454"/>
      <c r="AO26" s="304"/>
      <c r="AP26" s="304"/>
      <c r="AQ26" s="304"/>
      <c r="AR26" s="304"/>
      <c r="AS26" s="304"/>
      <c r="AT26" s="304"/>
      <c r="AU26" s="304"/>
      <c r="AV26" s="304"/>
      <c r="AW26" s="457"/>
      <c r="AX26" s="387">
        <f t="shared" si="29"/>
        <v>3</v>
      </c>
      <c r="AY26" s="451"/>
      <c r="AZ26" s="451"/>
      <c r="BA26" s="451"/>
      <c r="BB26" s="451"/>
      <c r="BC26" s="451"/>
      <c r="BD26" s="451"/>
      <c r="BE26" s="451"/>
      <c r="BF26" s="452"/>
      <c r="BG26" s="127">
        <f t="shared" si="23"/>
        <v>6</v>
      </c>
    </row>
    <row r="27" spans="1:59" ht="13.5" customHeight="1">
      <c r="A27" s="696"/>
      <c r="B27" s="644" t="s">
        <v>223</v>
      </c>
      <c r="C27" s="729" t="s">
        <v>224</v>
      </c>
      <c r="D27" s="12" t="s">
        <v>79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300"/>
      <c r="S27" s="300"/>
      <c r="T27" s="300"/>
      <c r="U27" s="75"/>
      <c r="V27" s="76">
        <f t="shared" si="30"/>
        <v>0</v>
      </c>
      <c r="W27" s="16"/>
      <c r="X27" s="16"/>
      <c r="Y27" s="175">
        <v>4</v>
      </c>
      <c r="Z27" s="175">
        <v>4</v>
      </c>
      <c r="AA27" s="175">
        <v>4</v>
      </c>
      <c r="AB27" s="175">
        <v>4</v>
      </c>
      <c r="AC27" s="175">
        <v>4</v>
      </c>
      <c r="AD27" s="175">
        <v>4</v>
      </c>
      <c r="AE27" s="175">
        <v>6</v>
      </c>
      <c r="AF27" s="175">
        <v>4</v>
      </c>
      <c r="AG27" s="175">
        <v>4</v>
      </c>
      <c r="AH27" s="175">
        <v>4</v>
      </c>
      <c r="AI27" s="175">
        <v>4</v>
      </c>
      <c r="AJ27" s="175">
        <v>4</v>
      </c>
      <c r="AK27" s="175">
        <v>4</v>
      </c>
      <c r="AL27" s="175">
        <v>4</v>
      </c>
      <c r="AM27" s="175">
        <v>4</v>
      </c>
      <c r="AN27" s="175">
        <v>5</v>
      </c>
      <c r="AO27" s="304"/>
      <c r="AP27" s="304"/>
      <c r="AQ27" s="304"/>
      <c r="AR27" s="304"/>
      <c r="AS27" s="304"/>
      <c r="AT27" s="304"/>
      <c r="AU27" s="304"/>
      <c r="AV27" s="304"/>
      <c r="AW27" s="306" t="s">
        <v>164</v>
      </c>
      <c r="AX27" s="322">
        <f t="shared" ref="AX27:AX31" si="31">SUM(Y27:AV27)</f>
        <v>67</v>
      </c>
      <c r="AY27" s="14"/>
      <c r="AZ27" s="14"/>
      <c r="BA27" s="14"/>
      <c r="BB27" s="14"/>
      <c r="BC27" s="14"/>
      <c r="BD27" s="14"/>
      <c r="BE27" s="14"/>
      <c r="BF27" s="131"/>
      <c r="BG27" s="127">
        <f t="shared" si="23"/>
        <v>67</v>
      </c>
    </row>
    <row r="28" spans="1:59" ht="13.5" customHeight="1">
      <c r="A28" s="696"/>
      <c r="B28" s="645"/>
      <c r="C28" s="729"/>
      <c r="D28" s="324" t="s">
        <v>80</v>
      </c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00"/>
      <c r="S28" s="300"/>
      <c r="T28" s="300"/>
      <c r="U28" s="382"/>
      <c r="V28" s="375">
        <f t="shared" ref="V28:V31" si="32">SUM(E28:U28)</f>
        <v>0</v>
      </c>
      <c r="W28" s="448"/>
      <c r="X28" s="448"/>
      <c r="Y28" s="454"/>
      <c r="Z28" s="454"/>
      <c r="AA28" s="454"/>
      <c r="AB28" s="454"/>
      <c r="AC28" s="454"/>
      <c r="AD28" s="454"/>
      <c r="AE28" s="454"/>
      <c r="AF28" s="454"/>
      <c r="AG28" s="456"/>
      <c r="AH28" s="454"/>
      <c r="AI28" s="454"/>
      <c r="AJ28" s="454">
        <v>2</v>
      </c>
      <c r="AK28" s="454"/>
      <c r="AL28" s="454"/>
      <c r="AM28" s="454"/>
      <c r="AN28" s="454"/>
      <c r="AO28" s="304"/>
      <c r="AP28" s="304"/>
      <c r="AQ28" s="304"/>
      <c r="AR28" s="304"/>
      <c r="AS28" s="304"/>
      <c r="AT28" s="304"/>
      <c r="AU28" s="304"/>
      <c r="AV28" s="304"/>
      <c r="AW28" s="457"/>
      <c r="AX28" s="387">
        <f t="shared" si="31"/>
        <v>2</v>
      </c>
      <c r="AY28" s="451"/>
      <c r="AZ28" s="451"/>
      <c r="BA28" s="451"/>
      <c r="BB28" s="451"/>
      <c r="BC28" s="451"/>
      <c r="BD28" s="451"/>
      <c r="BE28" s="451"/>
      <c r="BF28" s="452"/>
      <c r="BG28" s="127">
        <f t="shared" si="23"/>
        <v>2</v>
      </c>
    </row>
    <row r="29" spans="1:59" ht="13.5" customHeight="1">
      <c r="A29" s="696"/>
      <c r="B29" s="644" t="s">
        <v>225</v>
      </c>
      <c r="C29" s="729" t="s">
        <v>226</v>
      </c>
      <c r="D29" s="12" t="s">
        <v>79</v>
      </c>
      <c r="E29" s="73">
        <v>10</v>
      </c>
      <c r="F29" s="73">
        <v>12</v>
      </c>
      <c r="G29" s="73">
        <v>10</v>
      </c>
      <c r="H29" s="73">
        <v>12</v>
      </c>
      <c r="I29" s="73">
        <v>10</v>
      </c>
      <c r="J29" s="73">
        <v>10</v>
      </c>
      <c r="K29" s="73">
        <v>10</v>
      </c>
      <c r="L29" s="73">
        <v>10</v>
      </c>
      <c r="M29" s="73">
        <v>10</v>
      </c>
      <c r="N29" s="73">
        <v>10</v>
      </c>
      <c r="O29" s="73">
        <v>10</v>
      </c>
      <c r="P29" s="73">
        <v>10</v>
      </c>
      <c r="Q29" s="73">
        <v>10</v>
      </c>
      <c r="R29" s="300"/>
      <c r="S29" s="300"/>
      <c r="T29" s="300"/>
      <c r="U29" s="75" t="s">
        <v>44</v>
      </c>
      <c r="V29" s="76">
        <f t="shared" si="32"/>
        <v>134</v>
      </c>
      <c r="W29" s="16"/>
      <c r="X29" s="16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304"/>
      <c r="AP29" s="304"/>
      <c r="AQ29" s="304"/>
      <c r="AR29" s="304"/>
      <c r="AS29" s="304"/>
      <c r="AT29" s="304"/>
      <c r="AU29" s="304"/>
      <c r="AV29" s="304"/>
      <c r="AW29" s="306"/>
      <c r="AX29" s="322">
        <f t="shared" si="31"/>
        <v>0</v>
      </c>
      <c r="AY29" s="14"/>
      <c r="AZ29" s="14"/>
      <c r="BA29" s="14"/>
      <c r="BB29" s="14"/>
      <c r="BC29" s="14"/>
      <c r="BD29" s="14"/>
      <c r="BE29" s="14"/>
      <c r="BF29" s="131"/>
      <c r="BG29" s="127">
        <f t="shared" si="23"/>
        <v>134</v>
      </c>
    </row>
    <row r="30" spans="1:59" ht="13.5" customHeight="1">
      <c r="A30" s="696"/>
      <c r="B30" s="645"/>
      <c r="C30" s="729"/>
      <c r="D30" s="324" t="s">
        <v>80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00"/>
      <c r="S30" s="300"/>
      <c r="T30" s="300"/>
      <c r="U30" s="382"/>
      <c r="V30" s="375">
        <f t="shared" si="32"/>
        <v>0</v>
      </c>
      <c r="W30" s="448"/>
      <c r="X30" s="448"/>
      <c r="Y30" s="454"/>
      <c r="Z30" s="454"/>
      <c r="AA30" s="454"/>
      <c r="AB30" s="454"/>
      <c r="AC30" s="454"/>
      <c r="AD30" s="454"/>
      <c r="AE30" s="454"/>
      <c r="AF30" s="454"/>
      <c r="AG30" s="456"/>
      <c r="AH30" s="454"/>
      <c r="AI30" s="454"/>
      <c r="AJ30" s="454"/>
      <c r="AK30" s="454"/>
      <c r="AL30" s="454"/>
      <c r="AM30" s="454"/>
      <c r="AN30" s="454"/>
      <c r="AO30" s="304"/>
      <c r="AP30" s="304"/>
      <c r="AQ30" s="304"/>
      <c r="AR30" s="304"/>
      <c r="AS30" s="304"/>
      <c r="AT30" s="304"/>
      <c r="AU30" s="304"/>
      <c r="AV30" s="304"/>
      <c r="AW30" s="457"/>
      <c r="AX30" s="387">
        <f t="shared" si="31"/>
        <v>0</v>
      </c>
      <c r="AY30" s="451"/>
      <c r="AZ30" s="451"/>
      <c r="BA30" s="451"/>
      <c r="BB30" s="451"/>
      <c r="BC30" s="451"/>
      <c r="BD30" s="451"/>
      <c r="BE30" s="451"/>
      <c r="BF30" s="452"/>
      <c r="BG30" s="127">
        <f t="shared" si="23"/>
        <v>0</v>
      </c>
    </row>
    <row r="31" spans="1:59" ht="13.5" customHeight="1">
      <c r="A31" s="696"/>
      <c r="B31" s="418" t="s">
        <v>132</v>
      </c>
      <c r="C31" s="419" t="s">
        <v>212</v>
      </c>
      <c r="D31" s="12" t="s">
        <v>79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00"/>
      <c r="S31" s="300">
        <v>36</v>
      </c>
      <c r="T31" s="300"/>
      <c r="U31" s="382" t="s">
        <v>164</v>
      </c>
      <c r="V31" s="76">
        <f t="shared" si="32"/>
        <v>36</v>
      </c>
      <c r="W31" s="441"/>
      <c r="X31" s="441"/>
      <c r="Y31" s="454"/>
      <c r="Z31" s="454"/>
      <c r="AA31" s="454"/>
      <c r="AB31" s="454"/>
      <c r="AC31" s="454"/>
      <c r="AD31" s="454"/>
      <c r="AE31" s="454"/>
      <c r="AF31" s="454"/>
      <c r="AG31" s="456"/>
      <c r="AH31" s="454"/>
      <c r="AI31" s="454"/>
      <c r="AJ31" s="454"/>
      <c r="AK31" s="454"/>
      <c r="AL31" s="454"/>
      <c r="AM31" s="454"/>
      <c r="AN31" s="454"/>
      <c r="AO31" s="304"/>
      <c r="AP31" s="304"/>
      <c r="AQ31" s="304"/>
      <c r="AR31" s="304">
        <v>36</v>
      </c>
      <c r="AS31" s="304"/>
      <c r="AT31" s="304"/>
      <c r="AU31" s="304"/>
      <c r="AV31" s="304"/>
      <c r="AW31" s="457" t="s">
        <v>47</v>
      </c>
      <c r="AX31" s="387">
        <f t="shared" si="31"/>
        <v>36</v>
      </c>
      <c r="AY31" s="451"/>
      <c r="AZ31" s="451"/>
      <c r="BA31" s="451"/>
      <c r="BB31" s="451"/>
      <c r="BC31" s="451"/>
      <c r="BD31" s="451"/>
      <c r="BE31" s="451"/>
      <c r="BF31" s="452"/>
      <c r="BG31" s="127">
        <f t="shared" si="23"/>
        <v>72</v>
      </c>
    </row>
    <row r="32" spans="1:59" ht="12.75" customHeight="1" thickBot="1">
      <c r="A32" s="696"/>
      <c r="B32" s="417" t="s">
        <v>227</v>
      </c>
      <c r="C32" s="319" t="s">
        <v>222</v>
      </c>
      <c r="D32" s="12" t="s">
        <v>79</v>
      </c>
      <c r="E32" s="231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620"/>
      <c r="S32" s="620"/>
      <c r="T32" s="620">
        <v>36</v>
      </c>
      <c r="U32" s="80" t="s">
        <v>47</v>
      </c>
      <c r="V32" s="115">
        <f t="shared" si="28"/>
        <v>36</v>
      </c>
      <c r="W32" s="444"/>
      <c r="X32" s="444"/>
      <c r="Y32" s="621"/>
      <c r="Z32" s="621"/>
      <c r="AA32" s="114"/>
      <c r="AB32" s="114"/>
      <c r="AC32" s="114"/>
      <c r="AD32" s="114"/>
      <c r="AE32" s="114"/>
      <c r="AF32" s="114"/>
      <c r="AG32" s="622"/>
      <c r="AH32" s="621"/>
      <c r="AI32" s="621"/>
      <c r="AJ32" s="621"/>
      <c r="AK32" s="621"/>
      <c r="AL32" s="621"/>
      <c r="AM32" s="621"/>
      <c r="AN32" s="621"/>
      <c r="AO32" s="617"/>
      <c r="AP32" s="617"/>
      <c r="AQ32" s="617"/>
      <c r="AR32" s="617"/>
      <c r="AS32" s="617"/>
      <c r="AT32" s="617"/>
      <c r="AU32" s="617"/>
      <c r="AV32" s="617"/>
      <c r="AW32" s="174"/>
      <c r="AX32" s="115">
        <f t="shared" si="4"/>
        <v>0</v>
      </c>
      <c r="AY32" s="14"/>
      <c r="AZ32" s="14"/>
      <c r="BA32" s="14"/>
      <c r="BB32" s="14"/>
      <c r="BC32" s="14"/>
      <c r="BD32" s="14"/>
      <c r="BE32" s="14"/>
      <c r="BF32" s="131"/>
      <c r="BG32" s="127">
        <f t="shared" si="23"/>
        <v>36</v>
      </c>
    </row>
    <row r="33" spans="1:59" ht="43.5" customHeight="1" thickBot="1">
      <c r="A33" s="696"/>
      <c r="B33" s="364" t="s">
        <v>133</v>
      </c>
      <c r="C33" s="437" t="s">
        <v>228</v>
      </c>
      <c r="D33" s="365" t="s">
        <v>79</v>
      </c>
      <c r="E33" s="438">
        <f>SUM(E34,E36)</f>
        <v>0</v>
      </c>
      <c r="F33" s="438">
        <f t="shared" ref="F33:T33" si="33">SUM(F34,F36)</f>
        <v>0</v>
      </c>
      <c r="G33" s="438">
        <f t="shared" si="33"/>
        <v>0</v>
      </c>
      <c r="H33" s="438">
        <f t="shared" si="33"/>
        <v>0</v>
      </c>
      <c r="I33" s="438">
        <f t="shared" si="33"/>
        <v>0</v>
      </c>
      <c r="J33" s="438">
        <f t="shared" si="33"/>
        <v>0</v>
      </c>
      <c r="K33" s="438">
        <f t="shared" si="33"/>
        <v>0</v>
      </c>
      <c r="L33" s="438">
        <f t="shared" si="33"/>
        <v>0</v>
      </c>
      <c r="M33" s="438">
        <f t="shared" si="33"/>
        <v>0</v>
      </c>
      <c r="N33" s="438">
        <f t="shared" si="33"/>
        <v>0</v>
      </c>
      <c r="O33" s="438">
        <f t="shared" si="33"/>
        <v>0</v>
      </c>
      <c r="P33" s="438">
        <f t="shared" si="33"/>
        <v>0</v>
      </c>
      <c r="Q33" s="438">
        <f t="shared" si="33"/>
        <v>0</v>
      </c>
      <c r="R33" s="302">
        <f t="shared" si="33"/>
        <v>0</v>
      </c>
      <c r="S33" s="302">
        <f t="shared" si="33"/>
        <v>0</v>
      </c>
      <c r="T33" s="302">
        <f t="shared" si="33"/>
        <v>0</v>
      </c>
      <c r="U33" s="321"/>
      <c r="V33" s="623">
        <f>SUM(V34,V36)</f>
        <v>0</v>
      </c>
      <c r="W33" s="624"/>
      <c r="X33" s="624"/>
      <c r="Y33" s="366">
        <f>SUM(Y34,Y36)</f>
        <v>10</v>
      </c>
      <c r="Z33" s="366">
        <f t="shared" ref="Z33:AV33" si="34">SUM(Z34,Z36)</f>
        <v>10</v>
      </c>
      <c r="AA33" s="366">
        <f t="shared" si="34"/>
        <v>10</v>
      </c>
      <c r="AB33" s="366">
        <f t="shared" si="34"/>
        <v>10</v>
      </c>
      <c r="AC33" s="366">
        <f t="shared" si="34"/>
        <v>10</v>
      </c>
      <c r="AD33" s="366">
        <f t="shared" si="34"/>
        <v>10</v>
      </c>
      <c r="AE33" s="366">
        <f t="shared" si="34"/>
        <v>8</v>
      </c>
      <c r="AF33" s="366">
        <f t="shared" si="34"/>
        <v>10</v>
      </c>
      <c r="AG33" s="366">
        <f t="shared" si="34"/>
        <v>8</v>
      </c>
      <c r="AH33" s="366">
        <f t="shared" si="34"/>
        <v>10</v>
      </c>
      <c r="AI33" s="366">
        <f t="shared" si="34"/>
        <v>8</v>
      </c>
      <c r="AJ33" s="366">
        <f t="shared" si="34"/>
        <v>10</v>
      </c>
      <c r="AK33" s="366">
        <f t="shared" si="34"/>
        <v>8</v>
      </c>
      <c r="AL33" s="366">
        <f t="shared" si="34"/>
        <v>10</v>
      </c>
      <c r="AM33" s="366">
        <f t="shared" si="34"/>
        <v>10</v>
      </c>
      <c r="AN33" s="366">
        <f t="shared" si="34"/>
        <v>7</v>
      </c>
      <c r="AO33" s="303">
        <f t="shared" si="34"/>
        <v>0</v>
      </c>
      <c r="AP33" s="303">
        <f t="shared" si="34"/>
        <v>0</v>
      </c>
      <c r="AQ33" s="303">
        <f t="shared" si="34"/>
        <v>0</v>
      </c>
      <c r="AR33" s="303">
        <f t="shared" si="34"/>
        <v>0</v>
      </c>
      <c r="AS33" s="303">
        <f t="shared" si="34"/>
        <v>36</v>
      </c>
      <c r="AT33" s="303">
        <f t="shared" si="34"/>
        <v>36</v>
      </c>
      <c r="AU33" s="303">
        <f t="shared" si="34"/>
        <v>36</v>
      </c>
      <c r="AV33" s="303">
        <f t="shared" si="34"/>
        <v>0</v>
      </c>
      <c r="AW33" s="269"/>
      <c r="AX33" s="366">
        <f>SUM(AX34,AX36)</f>
        <v>257</v>
      </c>
      <c r="AY33" s="155"/>
      <c r="AZ33" s="155"/>
      <c r="BA33" s="155"/>
      <c r="BB33" s="155"/>
      <c r="BC33" s="155"/>
      <c r="BD33" s="155"/>
      <c r="BE33" s="155"/>
      <c r="BF33" s="156"/>
      <c r="BG33" s="225">
        <f t="shared" ref="BG33:BG46" si="35">SUM(V33,AX33)</f>
        <v>257</v>
      </c>
    </row>
    <row r="34" spans="1:59" ht="16.5" customHeight="1" thickBot="1">
      <c r="A34" s="696"/>
      <c r="B34" s="648" t="s">
        <v>28</v>
      </c>
      <c r="C34" s="729" t="s">
        <v>229</v>
      </c>
      <c r="D34" s="12" t="s">
        <v>79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300"/>
      <c r="S34" s="300"/>
      <c r="T34" s="300"/>
      <c r="U34" s="75"/>
      <c r="V34" s="626">
        <f t="shared" ref="V34:V44" si="36">SUM(E34:U34)</f>
        <v>0</v>
      </c>
      <c r="W34" s="441"/>
      <c r="X34" s="441"/>
      <c r="Y34" s="254">
        <v>10</v>
      </c>
      <c r="Z34" s="254">
        <v>10</v>
      </c>
      <c r="AA34" s="251">
        <v>10</v>
      </c>
      <c r="AB34" s="251">
        <v>10</v>
      </c>
      <c r="AC34" s="251">
        <v>10</v>
      </c>
      <c r="AD34" s="251">
        <v>10</v>
      </c>
      <c r="AE34" s="251">
        <v>8</v>
      </c>
      <c r="AF34" s="251">
        <v>10</v>
      </c>
      <c r="AG34" s="252">
        <v>8</v>
      </c>
      <c r="AH34" s="253">
        <v>10</v>
      </c>
      <c r="AI34" s="254">
        <v>8</v>
      </c>
      <c r="AJ34" s="254">
        <v>10</v>
      </c>
      <c r="AK34" s="254">
        <v>8</v>
      </c>
      <c r="AL34" s="254">
        <v>10</v>
      </c>
      <c r="AM34" s="254">
        <v>10</v>
      </c>
      <c r="AN34" s="254">
        <v>7</v>
      </c>
      <c r="AO34" s="304"/>
      <c r="AP34" s="304"/>
      <c r="AQ34" s="304"/>
      <c r="AR34" s="304"/>
      <c r="AS34" s="304"/>
      <c r="AT34" s="304"/>
      <c r="AU34" s="304"/>
      <c r="AV34" s="304"/>
      <c r="AW34" s="306" t="s">
        <v>44</v>
      </c>
      <c r="AX34" s="322">
        <f t="shared" si="4"/>
        <v>149</v>
      </c>
      <c r="AY34" s="17"/>
      <c r="AZ34" s="17"/>
      <c r="BA34" s="17"/>
      <c r="BB34" s="17"/>
      <c r="BC34" s="17"/>
      <c r="BD34" s="17"/>
      <c r="BE34" s="17"/>
      <c r="BF34" s="132"/>
      <c r="BG34" s="225">
        <f t="shared" si="35"/>
        <v>149</v>
      </c>
    </row>
    <row r="35" spans="1:59" ht="16.5" customHeight="1" thickBot="1">
      <c r="A35" s="696"/>
      <c r="B35" s="648"/>
      <c r="C35" s="729"/>
      <c r="D35" s="324" t="s">
        <v>80</v>
      </c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00"/>
      <c r="S35" s="300"/>
      <c r="T35" s="300"/>
      <c r="U35" s="458"/>
      <c r="V35" s="627"/>
      <c r="W35" s="441"/>
      <c r="X35" s="441"/>
      <c r="Y35" s="455"/>
      <c r="Z35" s="455"/>
      <c r="AA35" s="345"/>
      <c r="AB35" s="345"/>
      <c r="AC35" s="345"/>
      <c r="AD35" s="345"/>
      <c r="AE35" s="345"/>
      <c r="AF35" s="345">
        <v>2</v>
      </c>
      <c r="AG35" s="460"/>
      <c r="AH35" s="454"/>
      <c r="AI35" s="455"/>
      <c r="AJ35" s="455"/>
      <c r="AK35" s="455">
        <v>2</v>
      </c>
      <c r="AL35" s="455"/>
      <c r="AM35" s="455"/>
      <c r="AN35" s="455"/>
      <c r="AO35" s="304"/>
      <c r="AP35" s="304"/>
      <c r="AQ35" s="304"/>
      <c r="AR35" s="304"/>
      <c r="AS35" s="304"/>
      <c r="AT35" s="304"/>
      <c r="AU35" s="304"/>
      <c r="AV35" s="304"/>
      <c r="AW35" s="457"/>
      <c r="AX35" s="387">
        <f t="shared" si="4"/>
        <v>4</v>
      </c>
      <c r="AY35" s="461"/>
      <c r="AZ35" s="461"/>
      <c r="BA35" s="461"/>
      <c r="BB35" s="461"/>
      <c r="BC35" s="461"/>
      <c r="BD35" s="461"/>
      <c r="BE35" s="461"/>
      <c r="BF35" s="462"/>
      <c r="BG35" s="463">
        <f t="shared" si="35"/>
        <v>4</v>
      </c>
    </row>
    <row r="36" spans="1:59" ht="15" customHeight="1" thickBot="1">
      <c r="A36" s="696"/>
      <c r="B36" s="429" t="s">
        <v>171</v>
      </c>
      <c r="C36" s="613" t="s">
        <v>229</v>
      </c>
      <c r="D36" s="112" t="s">
        <v>79</v>
      </c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620"/>
      <c r="S36" s="620"/>
      <c r="T36" s="620"/>
      <c r="U36" s="80"/>
      <c r="V36" s="443">
        <f t="shared" si="36"/>
        <v>0</v>
      </c>
      <c r="W36" s="444"/>
      <c r="X36" s="444"/>
      <c r="Y36" s="430"/>
      <c r="Z36" s="430"/>
      <c r="AA36" s="431"/>
      <c r="AB36" s="431"/>
      <c r="AC36" s="431"/>
      <c r="AD36" s="431"/>
      <c r="AE36" s="431"/>
      <c r="AF36" s="431"/>
      <c r="AG36" s="432"/>
      <c r="AH36" s="433"/>
      <c r="AI36" s="430"/>
      <c r="AJ36" s="430"/>
      <c r="AK36" s="430"/>
      <c r="AL36" s="430"/>
      <c r="AM36" s="430"/>
      <c r="AN36" s="430"/>
      <c r="AO36" s="617"/>
      <c r="AP36" s="617"/>
      <c r="AQ36" s="617"/>
      <c r="AR36" s="617"/>
      <c r="AS36" s="617">
        <v>36</v>
      </c>
      <c r="AT36" s="617">
        <v>36</v>
      </c>
      <c r="AU36" s="617">
        <v>36</v>
      </c>
      <c r="AV36" s="617"/>
      <c r="AW36" s="614" t="s">
        <v>47</v>
      </c>
      <c r="AX36" s="535">
        <f t="shared" si="4"/>
        <v>108</v>
      </c>
      <c r="AY36" s="427"/>
      <c r="AZ36" s="427"/>
      <c r="BA36" s="427"/>
      <c r="BB36" s="427"/>
      <c r="BC36" s="427"/>
      <c r="BD36" s="427"/>
      <c r="BE36" s="427"/>
      <c r="BF36" s="428"/>
      <c r="BG36" s="426">
        <f t="shared" si="35"/>
        <v>108</v>
      </c>
    </row>
    <row r="37" spans="1:59" ht="43.5" customHeight="1">
      <c r="A37" s="696"/>
      <c r="B37" s="608" t="s">
        <v>32</v>
      </c>
      <c r="C37" s="609" t="s">
        <v>230</v>
      </c>
      <c r="D37" s="610" t="s">
        <v>79</v>
      </c>
      <c r="E37" s="611">
        <f>SUM(E38,E40,E42:E44)</f>
        <v>2</v>
      </c>
      <c r="F37" s="611">
        <f t="shared" ref="F37:T37" si="37">SUM(F38,F40,F42:F44)</f>
        <v>4</v>
      </c>
      <c r="G37" s="611">
        <f t="shared" si="37"/>
        <v>2</v>
      </c>
      <c r="H37" s="611">
        <f t="shared" si="37"/>
        <v>2</v>
      </c>
      <c r="I37" s="611">
        <f t="shared" si="37"/>
        <v>2</v>
      </c>
      <c r="J37" s="611">
        <f t="shared" si="37"/>
        <v>2</v>
      </c>
      <c r="K37" s="611">
        <f t="shared" si="37"/>
        <v>4</v>
      </c>
      <c r="L37" s="611">
        <f t="shared" si="37"/>
        <v>2</v>
      </c>
      <c r="M37" s="611">
        <f t="shared" si="37"/>
        <v>2</v>
      </c>
      <c r="N37" s="611">
        <f t="shared" si="37"/>
        <v>2</v>
      </c>
      <c r="O37" s="611">
        <f t="shared" si="37"/>
        <v>2</v>
      </c>
      <c r="P37" s="611">
        <f t="shared" si="37"/>
        <v>2</v>
      </c>
      <c r="Q37" s="611">
        <f t="shared" si="37"/>
        <v>2</v>
      </c>
      <c r="R37" s="302">
        <f t="shared" si="37"/>
        <v>36</v>
      </c>
      <c r="S37" s="302">
        <f t="shared" si="37"/>
        <v>0</v>
      </c>
      <c r="T37" s="302">
        <f t="shared" si="37"/>
        <v>0</v>
      </c>
      <c r="U37" s="605"/>
      <c r="V37" s="611">
        <f t="shared" ref="V37:AX37" si="38">SUM(V38:V44)</f>
        <v>68</v>
      </c>
      <c r="W37" s="624"/>
      <c r="X37" s="624"/>
      <c r="Y37" s="628">
        <f>SUM(Y38,Y40,Y42:Y44)</f>
        <v>6</v>
      </c>
      <c r="Z37" s="628">
        <f t="shared" ref="Z37:AV37" si="39">SUM(Z38,Z40,Z42:Z44)</f>
        <v>8</v>
      </c>
      <c r="AA37" s="628">
        <f t="shared" si="39"/>
        <v>8</v>
      </c>
      <c r="AB37" s="628">
        <f t="shared" si="39"/>
        <v>8</v>
      </c>
      <c r="AC37" s="628">
        <f t="shared" si="39"/>
        <v>6</v>
      </c>
      <c r="AD37" s="628">
        <f t="shared" si="39"/>
        <v>6</v>
      </c>
      <c r="AE37" s="628">
        <f t="shared" si="39"/>
        <v>8</v>
      </c>
      <c r="AF37" s="628">
        <f t="shared" si="39"/>
        <v>6</v>
      </c>
      <c r="AG37" s="628">
        <f t="shared" si="39"/>
        <v>8</v>
      </c>
      <c r="AH37" s="628">
        <f t="shared" si="39"/>
        <v>6</v>
      </c>
      <c r="AI37" s="628">
        <f t="shared" si="39"/>
        <v>6</v>
      </c>
      <c r="AJ37" s="628">
        <f t="shared" si="39"/>
        <v>6</v>
      </c>
      <c r="AK37" s="628">
        <f t="shared" si="39"/>
        <v>8</v>
      </c>
      <c r="AL37" s="628">
        <f t="shared" si="39"/>
        <v>6</v>
      </c>
      <c r="AM37" s="628">
        <f t="shared" si="39"/>
        <v>6</v>
      </c>
      <c r="AN37" s="628">
        <f t="shared" si="39"/>
        <v>6</v>
      </c>
      <c r="AO37" s="629">
        <f t="shared" si="39"/>
        <v>36</v>
      </c>
      <c r="AP37" s="629">
        <f t="shared" si="39"/>
        <v>36</v>
      </c>
      <c r="AQ37" s="629">
        <f t="shared" si="39"/>
        <v>36</v>
      </c>
      <c r="AR37" s="629">
        <f t="shared" si="39"/>
        <v>0</v>
      </c>
      <c r="AS37" s="629">
        <f t="shared" si="39"/>
        <v>0</v>
      </c>
      <c r="AT37" s="630">
        <f t="shared" si="39"/>
        <v>0</v>
      </c>
      <c r="AU37" s="630">
        <f t="shared" si="39"/>
        <v>0</v>
      </c>
      <c r="AV37" s="630">
        <f t="shared" si="39"/>
        <v>36</v>
      </c>
      <c r="AW37" s="321">
        <f t="shared" si="38"/>
        <v>0</v>
      </c>
      <c r="AX37" s="612">
        <f t="shared" si="38"/>
        <v>260</v>
      </c>
      <c r="AY37" s="143"/>
      <c r="AZ37" s="143"/>
      <c r="BA37" s="143"/>
      <c r="BB37" s="143"/>
      <c r="BC37" s="143"/>
      <c r="BD37" s="143"/>
      <c r="BE37" s="143"/>
      <c r="BF37" s="144"/>
      <c r="BG37" s="225">
        <f t="shared" si="35"/>
        <v>328</v>
      </c>
    </row>
    <row r="38" spans="1:59" ht="15" customHeight="1">
      <c r="A38" s="696"/>
      <c r="B38" s="648" t="s">
        <v>231</v>
      </c>
      <c r="C38" s="729" t="s">
        <v>232</v>
      </c>
      <c r="D38" s="202" t="s">
        <v>79</v>
      </c>
      <c r="E38" s="604">
        <v>2</v>
      </c>
      <c r="F38" s="604">
        <v>4</v>
      </c>
      <c r="G38" s="604">
        <v>2</v>
      </c>
      <c r="H38" s="604">
        <v>2</v>
      </c>
      <c r="I38" s="604">
        <v>2</v>
      </c>
      <c r="J38" s="604">
        <v>2</v>
      </c>
      <c r="K38" s="604">
        <v>4</v>
      </c>
      <c r="L38" s="604">
        <v>2</v>
      </c>
      <c r="M38" s="604">
        <v>2</v>
      </c>
      <c r="N38" s="604">
        <v>2</v>
      </c>
      <c r="O38" s="604">
        <v>2</v>
      </c>
      <c r="P38" s="604">
        <v>2</v>
      </c>
      <c r="Q38" s="604">
        <v>2</v>
      </c>
      <c r="R38" s="300"/>
      <c r="S38" s="300"/>
      <c r="T38" s="300"/>
      <c r="U38" s="615" t="s">
        <v>47</v>
      </c>
      <c r="V38" s="606">
        <f t="shared" si="36"/>
        <v>30</v>
      </c>
      <c r="W38" s="441"/>
      <c r="X38" s="441"/>
      <c r="Y38" s="253">
        <v>2</v>
      </c>
      <c r="Z38" s="253">
        <v>2</v>
      </c>
      <c r="AA38" s="249">
        <v>2</v>
      </c>
      <c r="AB38" s="249">
        <v>2</v>
      </c>
      <c r="AC38" s="249">
        <v>2</v>
      </c>
      <c r="AD38" s="249">
        <v>2</v>
      </c>
      <c r="AE38" s="249">
        <v>4</v>
      </c>
      <c r="AF38" s="249">
        <v>2</v>
      </c>
      <c r="AG38" s="249">
        <v>4</v>
      </c>
      <c r="AH38" s="253">
        <v>2</v>
      </c>
      <c r="AI38" s="253">
        <v>2</v>
      </c>
      <c r="AJ38" s="253">
        <v>2</v>
      </c>
      <c r="AK38" s="253">
        <v>4</v>
      </c>
      <c r="AL38" s="253">
        <v>2</v>
      </c>
      <c r="AM38" s="253">
        <v>2</v>
      </c>
      <c r="AN38" s="253">
        <v>2</v>
      </c>
      <c r="AO38" s="300"/>
      <c r="AP38" s="300"/>
      <c r="AQ38" s="300"/>
      <c r="AR38" s="300"/>
      <c r="AS38" s="300"/>
      <c r="AT38" s="300"/>
      <c r="AU38" s="300"/>
      <c r="AV38" s="300"/>
      <c r="AW38" s="269" t="s">
        <v>233</v>
      </c>
      <c r="AX38" s="322">
        <f t="shared" si="4"/>
        <v>38</v>
      </c>
      <c r="AY38" s="143"/>
      <c r="AZ38" s="143"/>
      <c r="BA38" s="143"/>
      <c r="BB38" s="143"/>
      <c r="BC38" s="143"/>
      <c r="BD38" s="143"/>
      <c r="BE38" s="143"/>
      <c r="BF38" s="144"/>
      <c r="BG38" s="127">
        <f t="shared" si="35"/>
        <v>68</v>
      </c>
    </row>
    <row r="39" spans="1:59" ht="15" customHeight="1">
      <c r="A39" s="696"/>
      <c r="B39" s="648"/>
      <c r="C39" s="729"/>
      <c r="D39" s="324" t="s">
        <v>80</v>
      </c>
      <c r="E39" s="345"/>
      <c r="F39" s="345"/>
      <c r="G39" s="345"/>
      <c r="H39" s="345"/>
      <c r="I39" s="345"/>
      <c r="J39" s="345"/>
      <c r="K39" s="345"/>
      <c r="L39" s="345"/>
      <c r="M39" s="345">
        <v>2</v>
      </c>
      <c r="N39" s="345"/>
      <c r="O39" s="345"/>
      <c r="P39" s="345"/>
      <c r="Q39" s="345"/>
      <c r="R39" s="450"/>
      <c r="S39" s="450"/>
      <c r="T39" s="450"/>
      <c r="U39" s="458"/>
      <c r="V39" s="618">
        <f t="shared" si="36"/>
        <v>2</v>
      </c>
      <c r="W39" s="459"/>
      <c r="X39" s="459"/>
      <c r="Y39" s="454"/>
      <c r="Z39" s="454"/>
      <c r="AA39" s="346"/>
      <c r="AB39" s="346"/>
      <c r="AC39" s="346">
        <v>2</v>
      </c>
      <c r="AD39" s="346"/>
      <c r="AE39" s="346"/>
      <c r="AF39" s="346"/>
      <c r="AG39" s="346"/>
      <c r="AH39" s="454"/>
      <c r="AI39" s="454"/>
      <c r="AJ39" s="454"/>
      <c r="AK39" s="454"/>
      <c r="AL39" s="454"/>
      <c r="AM39" s="454"/>
      <c r="AN39" s="454"/>
      <c r="AO39" s="300"/>
      <c r="AP39" s="300"/>
      <c r="AQ39" s="300"/>
      <c r="AR39" s="300"/>
      <c r="AS39" s="300"/>
      <c r="AT39" s="300"/>
      <c r="AU39" s="300"/>
      <c r="AV39" s="300"/>
      <c r="AW39" s="619"/>
      <c r="AX39" s="618">
        <f t="shared" si="4"/>
        <v>2</v>
      </c>
      <c r="AY39" s="17"/>
      <c r="AZ39" s="17"/>
      <c r="BA39" s="17"/>
      <c r="BB39" s="17"/>
      <c r="BC39" s="17"/>
      <c r="BD39" s="17"/>
      <c r="BE39" s="17"/>
      <c r="BF39" s="132"/>
      <c r="BG39" s="127"/>
    </row>
    <row r="40" spans="1:59" ht="15" customHeight="1">
      <c r="A40" s="696"/>
      <c r="B40" s="648" t="s">
        <v>234</v>
      </c>
      <c r="C40" s="729" t="s">
        <v>235</v>
      </c>
      <c r="D40" s="202" t="s">
        <v>79</v>
      </c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300"/>
      <c r="S40" s="300"/>
      <c r="T40" s="300"/>
      <c r="U40" s="440"/>
      <c r="V40" s="606">
        <f t="shared" si="36"/>
        <v>0</v>
      </c>
      <c r="W40" s="441"/>
      <c r="X40" s="441"/>
      <c r="Y40" s="254">
        <v>4</v>
      </c>
      <c r="Z40" s="254">
        <v>6</v>
      </c>
      <c r="AA40" s="251">
        <v>6</v>
      </c>
      <c r="AB40" s="251">
        <v>6</v>
      </c>
      <c r="AC40" s="251">
        <v>4</v>
      </c>
      <c r="AD40" s="251">
        <v>4</v>
      </c>
      <c r="AE40" s="251">
        <v>4</v>
      </c>
      <c r="AF40" s="251">
        <v>4</v>
      </c>
      <c r="AG40" s="252">
        <v>4</v>
      </c>
      <c r="AH40" s="253">
        <v>4</v>
      </c>
      <c r="AI40" s="254">
        <v>4</v>
      </c>
      <c r="AJ40" s="254">
        <v>4</v>
      </c>
      <c r="AK40" s="254">
        <v>4</v>
      </c>
      <c r="AL40" s="254">
        <v>4</v>
      </c>
      <c r="AM40" s="254">
        <v>4</v>
      </c>
      <c r="AN40" s="254">
        <v>4</v>
      </c>
      <c r="AO40" s="304"/>
      <c r="AP40" s="304"/>
      <c r="AQ40" s="304"/>
      <c r="AR40" s="304"/>
      <c r="AS40" s="304"/>
      <c r="AT40" s="304"/>
      <c r="AU40" s="304"/>
      <c r="AV40" s="304"/>
      <c r="AW40" s="269" t="s">
        <v>233</v>
      </c>
      <c r="AX40" s="322">
        <f t="shared" si="4"/>
        <v>70</v>
      </c>
      <c r="AY40" s="17"/>
      <c r="AZ40" s="17"/>
      <c r="BA40" s="17"/>
      <c r="BB40" s="17"/>
      <c r="BC40" s="17"/>
      <c r="BD40" s="17"/>
      <c r="BE40" s="17"/>
      <c r="BF40" s="132"/>
      <c r="BG40" s="127"/>
    </row>
    <row r="41" spans="1:59" ht="15" customHeight="1">
      <c r="A41" s="696"/>
      <c r="B41" s="648"/>
      <c r="C41" s="729"/>
      <c r="D41" s="324" t="s">
        <v>80</v>
      </c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450"/>
      <c r="S41" s="450"/>
      <c r="T41" s="450"/>
      <c r="U41" s="458"/>
      <c r="V41" s="618">
        <f t="shared" si="36"/>
        <v>0</v>
      </c>
      <c r="W41" s="459"/>
      <c r="X41" s="459"/>
      <c r="Y41" s="455">
        <v>2</v>
      </c>
      <c r="Z41" s="455"/>
      <c r="AA41" s="345"/>
      <c r="AB41" s="345">
        <v>2</v>
      </c>
      <c r="AC41" s="345"/>
      <c r="AD41" s="345"/>
      <c r="AE41" s="345">
        <v>2</v>
      </c>
      <c r="AF41" s="345"/>
      <c r="AG41" s="460"/>
      <c r="AH41" s="454"/>
      <c r="AI41" s="455"/>
      <c r="AJ41" s="455"/>
      <c r="AK41" s="455"/>
      <c r="AL41" s="455"/>
      <c r="AM41" s="455"/>
      <c r="AN41" s="455"/>
      <c r="AO41" s="304"/>
      <c r="AP41" s="304"/>
      <c r="AQ41" s="304"/>
      <c r="AR41" s="304"/>
      <c r="AS41" s="304"/>
      <c r="AT41" s="304"/>
      <c r="AU41" s="304"/>
      <c r="AV41" s="304"/>
      <c r="AW41" s="619"/>
      <c r="AX41" s="618">
        <f t="shared" si="4"/>
        <v>6</v>
      </c>
      <c r="AY41" s="17"/>
      <c r="AZ41" s="17"/>
      <c r="BA41" s="17"/>
      <c r="BB41" s="17"/>
      <c r="BC41" s="17"/>
      <c r="BD41" s="17"/>
      <c r="BE41" s="17"/>
      <c r="BF41" s="132"/>
      <c r="BG41" s="127"/>
    </row>
    <row r="42" spans="1:59" ht="15" customHeight="1">
      <c r="A42" s="696"/>
      <c r="B42" s="422" t="s">
        <v>236</v>
      </c>
      <c r="C42" s="475" t="s">
        <v>232</v>
      </c>
      <c r="D42" s="202" t="s">
        <v>79</v>
      </c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300">
        <v>36</v>
      </c>
      <c r="S42" s="300"/>
      <c r="T42" s="300"/>
      <c r="U42" s="616" t="s">
        <v>47</v>
      </c>
      <c r="V42" s="606">
        <f t="shared" si="36"/>
        <v>36</v>
      </c>
      <c r="W42" s="441"/>
      <c r="X42" s="441"/>
      <c r="Y42" s="254"/>
      <c r="Z42" s="254"/>
      <c r="AA42" s="251"/>
      <c r="AB42" s="251"/>
      <c r="AC42" s="251"/>
      <c r="AD42" s="251"/>
      <c r="AE42" s="251"/>
      <c r="AF42" s="251"/>
      <c r="AG42" s="252"/>
      <c r="AH42" s="253"/>
      <c r="AI42" s="254"/>
      <c r="AJ42" s="254"/>
      <c r="AK42" s="254"/>
      <c r="AL42" s="254"/>
      <c r="AM42" s="254"/>
      <c r="AN42" s="254"/>
      <c r="AO42" s="304"/>
      <c r="AP42" s="304"/>
      <c r="AQ42" s="304"/>
      <c r="AR42" s="304"/>
      <c r="AS42" s="304"/>
      <c r="AT42" s="304"/>
      <c r="AU42" s="304"/>
      <c r="AV42" s="304"/>
      <c r="AW42" s="269"/>
      <c r="AX42" s="322">
        <f t="shared" si="4"/>
        <v>0</v>
      </c>
      <c r="AY42" s="17"/>
      <c r="AZ42" s="17"/>
      <c r="BA42" s="17"/>
      <c r="BB42" s="17"/>
      <c r="BC42" s="17"/>
      <c r="BD42" s="17"/>
      <c r="BE42" s="17"/>
      <c r="BF42" s="132"/>
      <c r="BG42" s="127"/>
    </row>
    <row r="43" spans="1:59" ht="15" customHeight="1">
      <c r="A43" s="696"/>
      <c r="B43" s="422" t="s">
        <v>237</v>
      </c>
      <c r="C43" s="425" t="s">
        <v>235</v>
      </c>
      <c r="D43" s="202" t="s">
        <v>79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300"/>
      <c r="S43" s="300"/>
      <c r="T43" s="300"/>
      <c r="U43" s="440"/>
      <c r="V43" s="606">
        <f t="shared" si="36"/>
        <v>0</v>
      </c>
      <c r="W43" s="441"/>
      <c r="X43" s="441"/>
      <c r="Y43" s="254"/>
      <c r="Z43" s="254"/>
      <c r="AA43" s="251"/>
      <c r="AB43" s="251"/>
      <c r="AC43" s="251"/>
      <c r="AD43" s="251"/>
      <c r="AE43" s="251"/>
      <c r="AF43" s="251"/>
      <c r="AG43" s="252"/>
      <c r="AH43" s="253"/>
      <c r="AI43" s="254"/>
      <c r="AJ43" s="254"/>
      <c r="AK43" s="254"/>
      <c r="AL43" s="254"/>
      <c r="AM43" s="254"/>
      <c r="AN43" s="254"/>
      <c r="AO43" s="304"/>
      <c r="AP43" s="304"/>
      <c r="AQ43" s="304"/>
      <c r="AR43" s="304"/>
      <c r="AS43" s="304"/>
      <c r="AT43" s="304"/>
      <c r="AU43" s="304"/>
      <c r="AV43" s="304">
        <v>36</v>
      </c>
      <c r="AW43" s="269" t="s">
        <v>47</v>
      </c>
      <c r="AX43" s="322">
        <f t="shared" si="4"/>
        <v>36</v>
      </c>
      <c r="AY43" s="17"/>
      <c r="AZ43" s="17"/>
      <c r="BA43" s="17"/>
      <c r="BB43" s="17"/>
      <c r="BC43" s="17"/>
      <c r="BD43" s="17"/>
      <c r="BE43" s="17"/>
      <c r="BF43" s="132"/>
      <c r="BG43" s="127"/>
    </row>
    <row r="44" spans="1:59" ht="15" customHeight="1" thickBot="1">
      <c r="A44" s="696"/>
      <c r="B44" s="179" t="s">
        <v>238</v>
      </c>
      <c r="C44" s="631" t="s">
        <v>230</v>
      </c>
      <c r="D44" s="112" t="s">
        <v>79</v>
      </c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620"/>
      <c r="S44" s="620"/>
      <c r="T44" s="620"/>
      <c r="U44" s="442"/>
      <c r="V44" s="625">
        <f t="shared" si="36"/>
        <v>0</v>
      </c>
      <c r="W44" s="444"/>
      <c r="X44" s="444"/>
      <c r="Y44" s="430"/>
      <c r="Z44" s="430"/>
      <c r="AA44" s="431"/>
      <c r="AB44" s="431"/>
      <c r="AC44" s="431"/>
      <c r="AD44" s="431"/>
      <c r="AE44" s="431"/>
      <c r="AF44" s="431"/>
      <c r="AG44" s="432"/>
      <c r="AH44" s="433"/>
      <c r="AI44" s="430"/>
      <c r="AJ44" s="430"/>
      <c r="AK44" s="430"/>
      <c r="AL44" s="430"/>
      <c r="AM44" s="430"/>
      <c r="AN44" s="430"/>
      <c r="AO44" s="617">
        <v>36</v>
      </c>
      <c r="AP44" s="617">
        <v>36</v>
      </c>
      <c r="AQ44" s="617">
        <v>36</v>
      </c>
      <c r="AR44" s="617"/>
      <c r="AS44" s="617"/>
      <c r="AT44" s="617"/>
      <c r="AU44" s="617"/>
      <c r="AV44" s="617"/>
      <c r="AW44" s="614" t="s">
        <v>47</v>
      </c>
      <c r="AX44" s="535">
        <f t="shared" si="4"/>
        <v>108</v>
      </c>
      <c r="AY44" s="427"/>
      <c r="AZ44" s="427"/>
      <c r="BA44" s="427"/>
      <c r="BB44" s="427"/>
      <c r="BC44" s="427"/>
      <c r="BD44" s="427"/>
      <c r="BE44" s="427"/>
      <c r="BF44" s="428"/>
      <c r="BG44" s="136">
        <f t="shared" si="35"/>
        <v>108</v>
      </c>
    </row>
    <row r="45" spans="1:59" ht="15" customHeight="1">
      <c r="A45" s="696"/>
      <c r="B45" s="728" t="s">
        <v>81</v>
      </c>
      <c r="C45" s="728"/>
      <c r="D45" s="728"/>
      <c r="E45" s="169">
        <f>SUM(E8,E13,E15)</f>
        <v>32</v>
      </c>
      <c r="F45" s="169">
        <f t="shared" ref="F45:T45" si="40">SUM(F8,F13,F15)</f>
        <v>36</v>
      </c>
      <c r="G45" s="169">
        <f t="shared" si="40"/>
        <v>36</v>
      </c>
      <c r="H45" s="169">
        <f t="shared" si="40"/>
        <v>36</v>
      </c>
      <c r="I45" s="169">
        <f t="shared" si="40"/>
        <v>36</v>
      </c>
      <c r="J45" s="169">
        <f t="shared" si="40"/>
        <v>36</v>
      </c>
      <c r="K45" s="169">
        <f t="shared" si="40"/>
        <v>36</v>
      </c>
      <c r="L45" s="169">
        <f t="shared" si="40"/>
        <v>36</v>
      </c>
      <c r="M45" s="169">
        <f t="shared" si="40"/>
        <v>34</v>
      </c>
      <c r="N45" s="169">
        <f t="shared" si="40"/>
        <v>36</v>
      </c>
      <c r="O45" s="169">
        <f t="shared" si="40"/>
        <v>36</v>
      </c>
      <c r="P45" s="169">
        <f t="shared" si="40"/>
        <v>36</v>
      </c>
      <c r="Q45" s="169">
        <f t="shared" si="40"/>
        <v>32</v>
      </c>
      <c r="R45" s="302">
        <f t="shared" si="40"/>
        <v>36</v>
      </c>
      <c r="S45" s="302">
        <f t="shared" si="40"/>
        <v>36</v>
      </c>
      <c r="T45" s="302">
        <f t="shared" si="40"/>
        <v>36</v>
      </c>
      <c r="U45" s="605"/>
      <c r="V45" s="612">
        <f t="shared" ref="V45:AX45" si="41">SUM(V8,V13,V15)</f>
        <v>566</v>
      </c>
      <c r="W45" s="607"/>
      <c r="X45" s="607"/>
      <c r="Y45" s="482">
        <f t="shared" si="41"/>
        <v>32</v>
      </c>
      <c r="Z45" s="482">
        <f t="shared" si="41"/>
        <v>36</v>
      </c>
      <c r="AA45" s="482">
        <f t="shared" si="41"/>
        <v>36</v>
      </c>
      <c r="AB45" s="482">
        <f t="shared" si="41"/>
        <v>34</v>
      </c>
      <c r="AC45" s="482">
        <f t="shared" si="41"/>
        <v>34</v>
      </c>
      <c r="AD45" s="482">
        <f t="shared" si="41"/>
        <v>34</v>
      </c>
      <c r="AE45" s="482">
        <f t="shared" si="41"/>
        <v>34</v>
      </c>
      <c r="AF45" s="482">
        <f t="shared" si="41"/>
        <v>34</v>
      </c>
      <c r="AG45" s="482">
        <f t="shared" si="41"/>
        <v>36</v>
      </c>
      <c r="AH45" s="482">
        <f t="shared" si="41"/>
        <v>36</v>
      </c>
      <c r="AI45" s="482">
        <f t="shared" si="41"/>
        <v>36</v>
      </c>
      <c r="AJ45" s="482">
        <f t="shared" si="41"/>
        <v>34</v>
      </c>
      <c r="AK45" s="482">
        <f t="shared" si="41"/>
        <v>34</v>
      </c>
      <c r="AL45" s="482">
        <f t="shared" si="41"/>
        <v>36</v>
      </c>
      <c r="AM45" s="482">
        <f t="shared" si="41"/>
        <v>34</v>
      </c>
      <c r="AN45" s="482">
        <f t="shared" si="41"/>
        <v>35</v>
      </c>
      <c r="AO45" s="303">
        <f t="shared" si="41"/>
        <v>36</v>
      </c>
      <c r="AP45" s="303">
        <f t="shared" si="41"/>
        <v>36</v>
      </c>
      <c r="AQ45" s="303">
        <f t="shared" si="41"/>
        <v>36</v>
      </c>
      <c r="AR45" s="302">
        <f t="shared" si="41"/>
        <v>36</v>
      </c>
      <c r="AS45" s="302">
        <f t="shared" si="41"/>
        <v>36</v>
      </c>
      <c r="AT45" s="302">
        <f t="shared" si="41"/>
        <v>36</v>
      </c>
      <c r="AU45" s="302">
        <f t="shared" si="41"/>
        <v>36</v>
      </c>
      <c r="AV45" s="302">
        <f t="shared" si="41"/>
        <v>36</v>
      </c>
      <c r="AW45" s="269">
        <f t="shared" si="41"/>
        <v>0</v>
      </c>
      <c r="AX45" s="612">
        <f t="shared" si="41"/>
        <v>843</v>
      </c>
      <c r="AY45" s="143"/>
      <c r="AZ45" s="143"/>
      <c r="BA45" s="143"/>
      <c r="BB45" s="143"/>
      <c r="BC45" s="143"/>
      <c r="BD45" s="143"/>
      <c r="BE45" s="143"/>
      <c r="BF45" s="144"/>
      <c r="BG45" s="145">
        <f t="shared" si="35"/>
        <v>1409</v>
      </c>
    </row>
    <row r="46" spans="1:59" ht="15" customHeight="1">
      <c r="A46" s="696"/>
      <c r="B46" s="716" t="s">
        <v>82</v>
      </c>
      <c r="C46" s="716"/>
      <c r="D46" s="716"/>
      <c r="E46" s="464">
        <f xml:space="preserve"> SUM(E10,E12,E18,E20,E24,E26,E28,E30,E35,E39,E41)</f>
        <v>4</v>
      </c>
      <c r="F46" s="464">
        <f t="shared" ref="F46:T46" si="42" xml:space="preserve"> SUM(F10,F12,F18,F20,F24,F26,F28,F30,F35,F39,F41)</f>
        <v>0</v>
      </c>
      <c r="G46" s="464">
        <f t="shared" si="42"/>
        <v>0</v>
      </c>
      <c r="H46" s="464">
        <f t="shared" si="42"/>
        <v>0</v>
      </c>
      <c r="I46" s="464">
        <f t="shared" si="42"/>
        <v>0</v>
      </c>
      <c r="J46" s="464">
        <f t="shared" si="42"/>
        <v>0</v>
      </c>
      <c r="K46" s="464">
        <f t="shared" si="42"/>
        <v>0</v>
      </c>
      <c r="L46" s="464">
        <f t="shared" si="42"/>
        <v>0</v>
      </c>
      <c r="M46" s="464">
        <f t="shared" si="42"/>
        <v>2</v>
      </c>
      <c r="N46" s="464">
        <f t="shared" si="42"/>
        <v>0</v>
      </c>
      <c r="O46" s="464">
        <f t="shared" si="42"/>
        <v>0</v>
      </c>
      <c r="P46" s="464">
        <f t="shared" si="42"/>
        <v>0</v>
      </c>
      <c r="Q46" s="464">
        <f t="shared" si="42"/>
        <v>4</v>
      </c>
      <c r="R46" s="300">
        <f t="shared" si="42"/>
        <v>0</v>
      </c>
      <c r="S46" s="300">
        <f t="shared" si="42"/>
        <v>0</v>
      </c>
      <c r="T46" s="300">
        <f t="shared" si="42"/>
        <v>0</v>
      </c>
      <c r="U46" s="440"/>
      <c r="V46" s="405">
        <f t="shared" ref="V46:AX46" si="43" xml:space="preserve"> SUM(V10,V12,V18,V20,V24,V26,V28,V30,V35,V39,V41)</f>
        <v>10</v>
      </c>
      <c r="W46" s="441"/>
      <c r="X46" s="441"/>
      <c r="Y46" s="335">
        <f t="shared" si="43"/>
        <v>4</v>
      </c>
      <c r="Z46" s="335">
        <f t="shared" si="43"/>
        <v>0</v>
      </c>
      <c r="AA46" s="335">
        <f t="shared" si="43"/>
        <v>0</v>
      </c>
      <c r="AB46" s="335">
        <f t="shared" si="43"/>
        <v>2</v>
      </c>
      <c r="AC46" s="335">
        <f t="shared" si="43"/>
        <v>2</v>
      </c>
      <c r="AD46" s="335">
        <f t="shared" si="43"/>
        <v>2</v>
      </c>
      <c r="AE46" s="335">
        <f t="shared" si="43"/>
        <v>2</v>
      </c>
      <c r="AF46" s="335">
        <f t="shared" si="43"/>
        <v>2</v>
      </c>
      <c r="AG46" s="335">
        <f t="shared" si="43"/>
        <v>0</v>
      </c>
      <c r="AH46" s="335">
        <f t="shared" si="43"/>
        <v>0</v>
      </c>
      <c r="AI46" s="335">
        <f t="shared" si="43"/>
        <v>0</v>
      </c>
      <c r="AJ46" s="335">
        <f t="shared" si="43"/>
        <v>2</v>
      </c>
      <c r="AK46" s="335">
        <f t="shared" si="43"/>
        <v>2</v>
      </c>
      <c r="AL46" s="335">
        <f t="shared" si="43"/>
        <v>0</v>
      </c>
      <c r="AM46" s="335">
        <f t="shared" si="43"/>
        <v>2</v>
      </c>
      <c r="AN46" s="335">
        <f t="shared" si="43"/>
        <v>1</v>
      </c>
      <c r="AO46" s="304">
        <f t="shared" si="43"/>
        <v>0</v>
      </c>
      <c r="AP46" s="304">
        <f t="shared" si="43"/>
        <v>0</v>
      </c>
      <c r="AQ46" s="304">
        <f t="shared" si="43"/>
        <v>0</v>
      </c>
      <c r="AR46" s="304">
        <f t="shared" si="43"/>
        <v>0</v>
      </c>
      <c r="AS46" s="304">
        <f t="shared" si="43"/>
        <v>0</v>
      </c>
      <c r="AT46" s="304">
        <f t="shared" si="43"/>
        <v>0</v>
      </c>
      <c r="AU46" s="304">
        <f t="shared" si="43"/>
        <v>0</v>
      </c>
      <c r="AV46" s="304">
        <f t="shared" si="43"/>
        <v>0</v>
      </c>
      <c r="AW46" s="269">
        <f t="shared" si="43"/>
        <v>0</v>
      </c>
      <c r="AX46" s="405">
        <f t="shared" si="43"/>
        <v>21</v>
      </c>
      <c r="AY46" s="465"/>
      <c r="AZ46" s="465"/>
      <c r="BA46" s="465"/>
      <c r="BB46" s="465"/>
      <c r="BC46" s="465"/>
      <c r="BD46" s="465"/>
      <c r="BE46" s="465"/>
      <c r="BF46" s="466"/>
      <c r="BG46" s="635">
        <f t="shared" si="35"/>
        <v>31</v>
      </c>
    </row>
    <row r="47" spans="1:59" ht="12.75" customHeight="1" thickBot="1">
      <c r="A47" s="726"/>
      <c r="B47" s="727" t="s">
        <v>83</v>
      </c>
      <c r="C47" s="707"/>
      <c r="D47" s="707"/>
      <c r="E47" s="634">
        <f>SUM(E45,E46)</f>
        <v>36</v>
      </c>
      <c r="F47" s="123">
        <f t="shared" ref="F47:T47" si="44">SUM(F45,F46)</f>
        <v>36</v>
      </c>
      <c r="G47" s="123">
        <f t="shared" si="44"/>
        <v>36</v>
      </c>
      <c r="H47" s="123">
        <f t="shared" si="44"/>
        <v>36</v>
      </c>
      <c r="I47" s="123">
        <f t="shared" si="44"/>
        <v>36</v>
      </c>
      <c r="J47" s="123">
        <f t="shared" si="44"/>
        <v>36</v>
      </c>
      <c r="K47" s="123">
        <f t="shared" si="44"/>
        <v>36</v>
      </c>
      <c r="L47" s="123">
        <f t="shared" si="44"/>
        <v>36</v>
      </c>
      <c r="M47" s="123">
        <f t="shared" si="44"/>
        <v>36</v>
      </c>
      <c r="N47" s="123">
        <f t="shared" si="44"/>
        <v>36</v>
      </c>
      <c r="O47" s="123">
        <f t="shared" si="44"/>
        <v>36</v>
      </c>
      <c r="P47" s="123">
        <f t="shared" si="44"/>
        <v>36</v>
      </c>
      <c r="Q47" s="123">
        <f t="shared" si="44"/>
        <v>36</v>
      </c>
      <c r="R47" s="620">
        <f t="shared" si="44"/>
        <v>36</v>
      </c>
      <c r="S47" s="620">
        <f t="shared" si="44"/>
        <v>36</v>
      </c>
      <c r="T47" s="620">
        <f t="shared" si="44"/>
        <v>36</v>
      </c>
      <c r="U47" s="442"/>
      <c r="V47" s="632">
        <f t="shared" ref="V47:AX47" si="45">SUM(V45,V46)</f>
        <v>576</v>
      </c>
      <c r="W47" s="444"/>
      <c r="X47" s="444"/>
      <c r="Y47" s="338">
        <f t="shared" si="45"/>
        <v>36</v>
      </c>
      <c r="Z47" s="338">
        <f t="shared" si="45"/>
        <v>36</v>
      </c>
      <c r="AA47" s="338">
        <f t="shared" si="45"/>
        <v>36</v>
      </c>
      <c r="AB47" s="338">
        <f t="shared" si="45"/>
        <v>36</v>
      </c>
      <c r="AC47" s="338">
        <f t="shared" si="45"/>
        <v>36</v>
      </c>
      <c r="AD47" s="338">
        <f t="shared" si="45"/>
        <v>36</v>
      </c>
      <c r="AE47" s="338">
        <f t="shared" si="45"/>
        <v>36</v>
      </c>
      <c r="AF47" s="338">
        <f t="shared" si="45"/>
        <v>36</v>
      </c>
      <c r="AG47" s="338">
        <f t="shared" si="45"/>
        <v>36</v>
      </c>
      <c r="AH47" s="338">
        <f t="shared" si="45"/>
        <v>36</v>
      </c>
      <c r="AI47" s="338">
        <f t="shared" si="45"/>
        <v>36</v>
      </c>
      <c r="AJ47" s="338">
        <f t="shared" si="45"/>
        <v>36</v>
      </c>
      <c r="AK47" s="338">
        <f t="shared" si="45"/>
        <v>36</v>
      </c>
      <c r="AL47" s="338">
        <f t="shared" si="45"/>
        <v>36</v>
      </c>
      <c r="AM47" s="338">
        <f t="shared" si="45"/>
        <v>36</v>
      </c>
      <c r="AN47" s="338">
        <f t="shared" si="45"/>
        <v>36</v>
      </c>
      <c r="AO47" s="617">
        <f t="shared" si="45"/>
        <v>36</v>
      </c>
      <c r="AP47" s="617">
        <f t="shared" si="45"/>
        <v>36</v>
      </c>
      <c r="AQ47" s="617">
        <f t="shared" si="45"/>
        <v>36</v>
      </c>
      <c r="AR47" s="620">
        <f t="shared" si="45"/>
        <v>36</v>
      </c>
      <c r="AS47" s="620">
        <f t="shared" si="45"/>
        <v>36</v>
      </c>
      <c r="AT47" s="620">
        <f t="shared" si="45"/>
        <v>36</v>
      </c>
      <c r="AU47" s="620">
        <f t="shared" si="45"/>
        <v>36</v>
      </c>
      <c r="AV47" s="620">
        <f t="shared" si="45"/>
        <v>36</v>
      </c>
      <c r="AW47" s="174">
        <f t="shared" si="45"/>
        <v>0</v>
      </c>
      <c r="AX47" s="632">
        <f t="shared" si="45"/>
        <v>864</v>
      </c>
      <c r="AY47" s="427"/>
      <c r="AZ47" s="427"/>
      <c r="BA47" s="427"/>
      <c r="BB47" s="427"/>
      <c r="BC47" s="427"/>
      <c r="BD47" s="427"/>
      <c r="BE47" s="427"/>
      <c r="BF47" s="428"/>
      <c r="BG47" s="633">
        <f>SUM(V47,AX47)</f>
        <v>1440</v>
      </c>
    </row>
    <row r="48" spans="1:59">
      <c r="A48" s="307"/>
      <c r="B48" s="309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</row>
    <row r="49" spans="1:10" ht="19.5" customHeight="1">
      <c r="A49" s="307"/>
      <c r="B49" s="309"/>
      <c r="J49" s="323"/>
    </row>
    <row r="50" spans="1:10" ht="20.100000000000001" customHeight="1">
      <c r="A50" s="307"/>
      <c r="B50" s="309"/>
      <c r="J50" s="323"/>
    </row>
    <row r="51" spans="1:10" ht="12.75" customHeight="1">
      <c r="A51" s="307"/>
      <c r="B51" s="309"/>
    </row>
    <row r="52" spans="1:10" ht="12.75" customHeight="1">
      <c r="A52" s="307"/>
      <c r="B52" s="309"/>
    </row>
    <row r="53" spans="1:10" ht="12.75" hidden="1" customHeight="1">
      <c r="A53" s="307"/>
      <c r="B53" s="309"/>
    </row>
    <row r="54" spans="1:10" ht="12.75" hidden="1" customHeight="1">
      <c r="A54" s="307"/>
      <c r="B54" s="309"/>
    </row>
    <row r="55" spans="1:10" ht="12.75" hidden="1" customHeight="1">
      <c r="A55" s="307"/>
      <c r="B55" s="309"/>
    </row>
    <row r="56" spans="1:10" ht="12.75" hidden="1" customHeight="1">
      <c r="A56" s="307"/>
      <c r="B56" s="309"/>
    </row>
    <row r="57" spans="1:10">
      <c r="A57" s="307"/>
      <c r="B57" s="309"/>
    </row>
    <row r="58" spans="1:10">
      <c r="A58" s="307"/>
      <c r="B58" s="309"/>
    </row>
    <row r="59" spans="1:10" ht="27" customHeight="1">
      <c r="A59" s="307"/>
      <c r="B59" s="309"/>
    </row>
    <row r="60" spans="1:10" ht="27" customHeight="1">
      <c r="A60" s="307"/>
      <c r="B60" s="309"/>
    </row>
    <row r="61" spans="1:10">
      <c r="A61" s="307"/>
      <c r="B61" s="309"/>
    </row>
    <row r="62" spans="1:10">
      <c r="A62" s="307"/>
      <c r="B62" s="309"/>
    </row>
    <row r="63" spans="1:10" ht="12.75" hidden="1" customHeight="1">
      <c r="A63" s="307"/>
      <c r="B63" s="309"/>
    </row>
    <row r="64" spans="1:10" ht="12.75" hidden="1" customHeight="1">
      <c r="A64" s="307"/>
      <c r="B64" s="309"/>
    </row>
    <row r="65" spans="1:2" ht="12.75" hidden="1" customHeight="1">
      <c r="A65" s="307"/>
      <c r="B65" s="309"/>
    </row>
    <row r="66" spans="1:2" ht="12.75" hidden="1" customHeight="1">
      <c r="A66" s="307"/>
      <c r="B66" s="309"/>
    </row>
    <row r="67" spans="1:2" ht="12.75" hidden="1" customHeight="1">
      <c r="A67" s="307"/>
      <c r="B67" s="309"/>
    </row>
    <row r="68" spans="1:2" ht="12.75" hidden="1" customHeight="1">
      <c r="A68" s="307"/>
      <c r="B68" s="309"/>
    </row>
    <row r="69" spans="1:2">
      <c r="A69" s="307"/>
      <c r="B69" s="309"/>
    </row>
    <row r="70" spans="1:2">
      <c r="A70" s="307"/>
      <c r="B70" s="309"/>
    </row>
    <row r="71" spans="1:2" ht="24.95" customHeight="1">
      <c r="A71" s="307"/>
      <c r="B71" s="309"/>
    </row>
    <row r="72" spans="1:2" ht="24.95" customHeight="1">
      <c r="A72" s="307"/>
      <c r="B72" s="309"/>
    </row>
    <row r="73" spans="1:2" ht="24.95" customHeight="1">
      <c r="A73" s="307"/>
      <c r="B73" s="309"/>
    </row>
    <row r="74" spans="1:2">
      <c r="A74" s="309"/>
      <c r="B74" s="309"/>
    </row>
  </sheetData>
  <mergeCells count="45">
    <mergeCell ref="B46:D46"/>
    <mergeCell ref="B23:B24"/>
    <mergeCell ref="C23:C24"/>
    <mergeCell ref="B34:B35"/>
    <mergeCell ref="C34:C35"/>
    <mergeCell ref="B38:B39"/>
    <mergeCell ref="C38:C39"/>
    <mergeCell ref="B19:B20"/>
    <mergeCell ref="B45:D45"/>
    <mergeCell ref="C25:C26"/>
    <mergeCell ref="B27:B28"/>
    <mergeCell ref="C27:C28"/>
    <mergeCell ref="B29:B30"/>
    <mergeCell ref="C29:C30"/>
    <mergeCell ref="B40:B41"/>
    <mergeCell ref="C40:C41"/>
    <mergeCell ref="A8:A47"/>
    <mergeCell ref="B47:D47"/>
    <mergeCell ref="F3:H3"/>
    <mergeCell ref="BB3:BE3"/>
    <mergeCell ref="A3:A7"/>
    <mergeCell ref="D3:D7"/>
    <mergeCell ref="B3:B7"/>
    <mergeCell ref="C3:C7"/>
    <mergeCell ref="B9:B10"/>
    <mergeCell ref="C9:C10"/>
    <mergeCell ref="B11:B12"/>
    <mergeCell ref="C11:C12"/>
    <mergeCell ref="B17:B18"/>
    <mergeCell ref="C17:C18"/>
    <mergeCell ref="C19:C20"/>
    <mergeCell ref="B25:B26"/>
    <mergeCell ref="BG3:BG7"/>
    <mergeCell ref="E4:BF4"/>
    <mergeCell ref="E6:BF6"/>
    <mergeCell ref="N3:Q3"/>
    <mergeCell ref="X3:AA3"/>
    <mergeCell ref="AC3:AE3"/>
    <mergeCell ref="AK3:AM3"/>
    <mergeCell ref="AG3:AI3"/>
    <mergeCell ref="AY3:BA3"/>
    <mergeCell ref="J3:M3"/>
    <mergeCell ref="AO3:AR3"/>
    <mergeCell ref="AT3:AV3"/>
    <mergeCell ref="S3:T3"/>
  </mergeCells>
  <phoneticPr fontId="3" type="noConversion"/>
  <pageMargins left="0.25" right="0.25" top="0.75" bottom="0.75" header="0.3" footer="0.3"/>
  <pageSetup paperSize="9" scale="60" orientation="landscape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57"/>
  <sheetViews>
    <sheetView tabSelected="1" topLeftCell="A31" zoomScale="80" zoomScaleNormal="80" workbookViewId="0">
      <selection activeCell="V59" sqref="V59"/>
    </sheetView>
  </sheetViews>
  <sheetFormatPr defaultRowHeight="12.75"/>
  <cols>
    <col min="1" max="1" width="2.85546875" customWidth="1"/>
    <col min="2" max="2" width="11" customWidth="1"/>
    <col min="3" max="3" width="22.140625" customWidth="1"/>
    <col min="4" max="4" width="8.28515625" customWidth="1"/>
    <col min="5" max="17" width="3.28515625" customWidth="1"/>
    <col min="18" max="18" width="3.7109375" customWidth="1"/>
    <col min="19" max="21" width="3.85546875" customWidth="1"/>
    <col min="22" max="22" width="6.140625" customWidth="1"/>
    <col min="23" max="23" width="4.7109375" customWidth="1"/>
    <col min="24" max="24" width="2.28515625" customWidth="1"/>
    <col min="25" max="25" width="3" customWidth="1"/>
    <col min="26" max="36" width="3.28515625" customWidth="1"/>
    <col min="37" max="37" width="3.42578125" customWidth="1"/>
    <col min="38" max="38" width="3.28515625" customWidth="1"/>
    <col min="39" max="39" width="4" customWidth="1"/>
    <col min="40" max="40" width="5.140625" customWidth="1"/>
    <col min="41" max="60" width="2.7109375" customWidth="1"/>
    <col min="61" max="61" width="5.42578125" customWidth="1"/>
  </cols>
  <sheetData>
    <row r="1" spans="1:61" ht="15">
      <c r="B1" s="3" t="s">
        <v>66</v>
      </c>
    </row>
    <row r="2" spans="1:61" ht="15.75" thickBot="1">
      <c r="B2" s="3" t="s">
        <v>172</v>
      </c>
      <c r="C2" s="4" t="s">
        <v>208</v>
      </c>
      <c r="D2" s="4" t="s">
        <v>209</v>
      </c>
      <c r="I2" s="4"/>
      <c r="J2" s="4"/>
    </row>
    <row r="3" spans="1:61" ht="87" customHeight="1">
      <c r="A3" s="659" t="s">
        <v>51</v>
      </c>
      <c r="B3" s="662" t="s">
        <v>0</v>
      </c>
      <c r="C3" s="665" t="s">
        <v>67</v>
      </c>
      <c r="D3" s="676" t="s">
        <v>68</v>
      </c>
      <c r="E3" s="19" t="s">
        <v>104</v>
      </c>
      <c r="F3" s="652" t="s">
        <v>52</v>
      </c>
      <c r="G3" s="652"/>
      <c r="H3" s="652"/>
      <c r="I3" s="20" t="s">
        <v>105</v>
      </c>
      <c r="J3" s="651" t="s">
        <v>53</v>
      </c>
      <c r="K3" s="651"/>
      <c r="L3" s="651"/>
      <c r="M3" s="651"/>
      <c r="N3" s="651" t="s">
        <v>54</v>
      </c>
      <c r="O3" s="651"/>
      <c r="P3" s="651"/>
      <c r="Q3" s="5" t="s">
        <v>106</v>
      </c>
      <c r="R3" s="730" t="s">
        <v>55</v>
      </c>
      <c r="S3" s="730"/>
      <c r="T3" s="597"/>
      <c r="U3" s="293"/>
      <c r="V3" s="125" t="s">
        <v>65</v>
      </c>
      <c r="W3" s="6" t="s">
        <v>69</v>
      </c>
      <c r="X3" s="5" t="s">
        <v>107</v>
      </c>
      <c r="Y3" s="651" t="s">
        <v>56</v>
      </c>
      <c r="Z3" s="651"/>
      <c r="AA3" s="651"/>
      <c r="AB3" s="651"/>
      <c r="AC3" s="5" t="s">
        <v>108</v>
      </c>
      <c r="AD3" s="651" t="s">
        <v>57</v>
      </c>
      <c r="AE3" s="651"/>
      <c r="AF3" s="651"/>
      <c r="AG3" s="5" t="s">
        <v>126</v>
      </c>
      <c r="AH3" s="722" t="s">
        <v>58</v>
      </c>
      <c r="AI3" s="722"/>
      <c r="AJ3" s="722"/>
      <c r="AK3" s="722"/>
      <c r="AL3" s="5" t="s">
        <v>110</v>
      </c>
      <c r="AM3" s="125" t="s">
        <v>65</v>
      </c>
      <c r="AN3" s="6" t="s">
        <v>69</v>
      </c>
      <c r="AO3" s="126" t="s">
        <v>59</v>
      </c>
      <c r="AP3" s="5" t="s">
        <v>111</v>
      </c>
      <c r="AQ3" s="651" t="s">
        <v>60</v>
      </c>
      <c r="AR3" s="651"/>
      <c r="AS3" s="651"/>
      <c r="AT3" s="651"/>
      <c r="AU3" s="5" t="s">
        <v>127</v>
      </c>
      <c r="AV3" s="651" t="s">
        <v>61</v>
      </c>
      <c r="AW3" s="651"/>
      <c r="AX3" s="651"/>
      <c r="AY3" s="5" t="s">
        <v>112</v>
      </c>
      <c r="AZ3" s="651" t="s">
        <v>62</v>
      </c>
      <c r="BA3" s="651"/>
      <c r="BB3" s="651"/>
      <c r="BC3" s="651"/>
      <c r="BD3" s="651" t="s">
        <v>63</v>
      </c>
      <c r="BE3" s="651"/>
      <c r="BF3" s="651"/>
      <c r="BG3" s="651"/>
      <c r="BH3" s="66"/>
      <c r="BI3" s="653" t="s">
        <v>75</v>
      </c>
    </row>
    <row r="4" spans="1:61">
      <c r="A4" s="660"/>
      <c r="B4" s="663"/>
      <c r="C4" s="666"/>
      <c r="D4" s="677"/>
      <c r="E4" s="717" t="s">
        <v>76</v>
      </c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89"/>
      <c r="BE4" s="689"/>
      <c r="BF4" s="689"/>
      <c r="BG4" s="689"/>
      <c r="BH4" s="690"/>
      <c r="BI4" s="654"/>
    </row>
    <row r="5" spans="1:61">
      <c r="A5" s="660"/>
      <c r="B5" s="663"/>
      <c r="C5" s="666"/>
      <c r="D5" s="677"/>
      <c r="E5" s="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48</v>
      </c>
      <c r="R5" s="22">
        <v>49</v>
      </c>
      <c r="S5" s="21">
        <v>50</v>
      </c>
      <c r="T5" s="276"/>
      <c r="U5" s="276">
        <v>51</v>
      </c>
      <c r="V5" s="8">
        <v>52</v>
      </c>
      <c r="W5" s="9"/>
      <c r="X5" s="178">
        <v>52</v>
      </c>
      <c r="Y5" s="22">
        <v>1</v>
      </c>
      <c r="Z5" s="277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2">
        <v>11</v>
      </c>
      <c r="AJ5" s="22">
        <v>12</v>
      </c>
      <c r="AK5" s="276">
        <v>13</v>
      </c>
      <c r="AL5" s="21">
        <v>14</v>
      </c>
      <c r="AM5" s="21">
        <v>15</v>
      </c>
      <c r="AN5" s="21"/>
      <c r="AO5" s="21">
        <v>16</v>
      </c>
      <c r="AP5" s="21">
        <v>17</v>
      </c>
      <c r="AQ5" s="21">
        <v>18</v>
      </c>
      <c r="AR5" s="21">
        <v>19</v>
      </c>
      <c r="AS5" s="21">
        <v>20</v>
      </c>
      <c r="AT5" s="21">
        <v>21</v>
      </c>
      <c r="AU5" s="21">
        <v>22</v>
      </c>
      <c r="AV5" s="21">
        <v>23</v>
      </c>
      <c r="AW5" s="21">
        <v>24</v>
      </c>
      <c r="AX5" s="21">
        <v>25</v>
      </c>
      <c r="AY5" s="21">
        <v>26</v>
      </c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22">
        <v>35</v>
      </c>
      <c r="BI5" s="654"/>
    </row>
    <row r="6" spans="1:61">
      <c r="A6" s="660"/>
      <c r="B6" s="663"/>
      <c r="C6" s="666"/>
      <c r="D6" s="677"/>
      <c r="E6" s="688" t="s">
        <v>77</v>
      </c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89"/>
      <c r="BH6" s="718"/>
      <c r="BI6" s="654"/>
    </row>
    <row r="7" spans="1:61" ht="13.5" thickBot="1">
      <c r="A7" s="661"/>
      <c r="B7" s="664"/>
      <c r="C7" s="667"/>
      <c r="D7" s="678"/>
      <c r="E7" s="2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278">
        <v>14</v>
      </c>
      <c r="R7" s="278">
        <v>15</v>
      </c>
      <c r="S7" s="10">
        <v>16</v>
      </c>
      <c r="T7" s="278">
        <v>16</v>
      </c>
      <c r="U7" s="278">
        <v>17</v>
      </c>
      <c r="V7" s="278">
        <v>18</v>
      </c>
      <c r="W7" s="67"/>
      <c r="X7" s="188">
        <v>18</v>
      </c>
      <c r="Y7" s="278">
        <v>19</v>
      </c>
      <c r="Z7" s="279">
        <v>20</v>
      </c>
      <c r="AA7" s="10">
        <v>21</v>
      </c>
      <c r="AB7" s="10">
        <v>22</v>
      </c>
      <c r="AC7" s="10">
        <v>23</v>
      </c>
      <c r="AD7" s="10">
        <v>24</v>
      </c>
      <c r="AE7" s="10">
        <v>25</v>
      </c>
      <c r="AF7" s="10">
        <v>26</v>
      </c>
      <c r="AG7" s="10">
        <v>27</v>
      </c>
      <c r="AH7" s="278">
        <v>28</v>
      </c>
      <c r="AI7" s="278">
        <v>29</v>
      </c>
      <c r="AJ7" s="278">
        <v>30</v>
      </c>
      <c r="AK7" s="278">
        <v>31</v>
      </c>
      <c r="AL7" s="10">
        <v>32</v>
      </c>
      <c r="AM7" s="10">
        <v>33</v>
      </c>
      <c r="AN7" s="67"/>
      <c r="AO7" s="10">
        <v>34</v>
      </c>
      <c r="AP7" s="10">
        <v>35</v>
      </c>
      <c r="AQ7" s="10">
        <v>36</v>
      </c>
      <c r="AR7" s="10">
        <v>37</v>
      </c>
      <c r="AS7" s="10">
        <v>38</v>
      </c>
      <c r="AT7" s="10">
        <v>39</v>
      </c>
      <c r="AU7" s="10">
        <v>40</v>
      </c>
      <c r="AV7" s="10">
        <v>41</v>
      </c>
      <c r="AW7" s="10">
        <v>42</v>
      </c>
      <c r="AX7" s="10">
        <v>43</v>
      </c>
      <c r="AY7" s="10">
        <v>44</v>
      </c>
      <c r="AZ7" s="10">
        <v>45</v>
      </c>
      <c r="BA7" s="10">
        <v>46</v>
      </c>
      <c r="BB7" s="10">
        <v>47</v>
      </c>
      <c r="BC7" s="10">
        <v>48</v>
      </c>
      <c r="BD7" s="10">
        <v>49</v>
      </c>
      <c r="BE7" s="10">
        <v>50</v>
      </c>
      <c r="BF7" s="10">
        <v>51</v>
      </c>
      <c r="BG7" s="10">
        <v>52</v>
      </c>
      <c r="BH7" s="589">
        <v>53</v>
      </c>
      <c r="BI7" s="655"/>
    </row>
    <row r="8" spans="1:61" ht="24.75" customHeight="1" thickBot="1">
      <c r="A8" s="694" t="s">
        <v>100</v>
      </c>
      <c r="B8" s="572" t="s">
        <v>1</v>
      </c>
      <c r="C8" s="573" t="s">
        <v>78</v>
      </c>
      <c r="D8" s="574" t="s">
        <v>79</v>
      </c>
      <c r="E8" s="584">
        <f>SUM(E9,E11,E13)</f>
        <v>8</v>
      </c>
      <c r="F8" s="584">
        <f t="shared" ref="F8:Q8" si="0">SUM(F9,F11,F13)</f>
        <v>8</v>
      </c>
      <c r="G8" s="584">
        <f t="shared" si="0"/>
        <v>8</v>
      </c>
      <c r="H8" s="584">
        <f t="shared" si="0"/>
        <v>8</v>
      </c>
      <c r="I8" s="584">
        <f t="shared" si="0"/>
        <v>8</v>
      </c>
      <c r="J8" s="584">
        <f t="shared" si="0"/>
        <v>8</v>
      </c>
      <c r="K8" s="584">
        <f t="shared" si="0"/>
        <v>8</v>
      </c>
      <c r="L8" s="584">
        <f t="shared" si="0"/>
        <v>8</v>
      </c>
      <c r="M8" s="584">
        <f t="shared" si="0"/>
        <v>6</v>
      </c>
      <c r="N8" s="584">
        <f t="shared" si="0"/>
        <v>6</v>
      </c>
      <c r="O8" s="584">
        <f t="shared" si="0"/>
        <v>8</v>
      </c>
      <c r="P8" s="584">
        <f t="shared" si="0"/>
        <v>6</v>
      </c>
      <c r="Q8" s="585">
        <f t="shared" si="0"/>
        <v>10</v>
      </c>
      <c r="R8" s="295"/>
      <c r="S8" s="295"/>
      <c r="T8" s="295"/>
      <c r="U8" s="584"/>
      <c r="V8" s="584"/>
      <c r="W8" s="535">
        <f>SUM(W9,W11,W13)</f>
        <v>100</v>
      </c>
      <c r="X8" s="586"/>
      <c r="Y8" s="586"/>
      <c r="Z8" s="584">
        <f>SUM(Z9,Z11,Z13)</f>
        <v>2</v>
      </c>
      <c r="AA8" s="584">
        <f t="shared" ref="AA8:AJ8" si="1">SUM(AA9,AA11,AA13)</f>
        <v>2</v>
      </c>
      <c r="AB8" s="584">
        <f t="shared" si="1"/>
        <v>2</v>
      </c>
      <c r="AC8" s="584">
        <f t="shared" si="1"/>
        <v>2</v>
      </c>
      <c r="AD8" s="584">
        <f t="shared" si="1"/>
        <v>2</v>
      </c>
      <c r="AE8" s="584">
        <f t="shared" si="1"/>
        <v>2</v>
      </c>
      <c r="AF8" s="584">
        <f t="shared" si="1"/>
        <v>4</v>
      </c>
      <c r="AG8" s="584">
        <f t="shared" si="1"/>
        <v>2</v>
      </c>
      <c r="AH8" s="584">
        <f t="shared" si="1"/>
        <v>2</v>
      </c>
      <c r="AI8" s="537"/>
      <c r="AJ8" s="295"/>
      <c r="AK8" s="537"/>
      <c r="AL8" s="295"/>
      <c r="AM8" s="587"/>
      <c r="AN8" s="535">
        <f>SUM(AN9,AN11,AN13)</f>
        <v>20</v>
      </c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8"/>
      <c r="BI8" s="136">
        <f>SUM(W8,AN8)</f>
        <v>120</v>
      </c>
    </row>
    <row r="9" spans="1:61">
      <c r="A9" s="695"/>
      <c r="B9" s="683" t="s">
        <v>134</v>
      </c>
      <c r="C9" s="731" t="s">
        <v>135</v>
      </c>
      <c r="D9" s="202" t="s">
        <v>79</v>
      </c>
      <c r="E9" s="203">
        <v>4</v>
      </c>
      <c r="F9" s="203">
        <v>4</v>
      </c>
      <c r="G9" s="203">
        <v>4</v>
      </c>
      <c r="H9" s="203">
        <v>4</v>
      </c>
      <c r="I9" s="203">
        <v>4</v>
      </c>
      <c r="J9" s="203">
        <v>4</v>
      </c>
      <c r="K9" s="203">
        <v>4</v>
      </c>
      <c r="L9" s="203">
        <v>4</v>
      </c>
      <c r="M9" s="203">
        <v>2</v>
      </c>
      <c r="N9" s="203">
        <v>2</v>
      </c>
      <c r="O9" s="203">
        <v>2</v>
      </c>
      <c r="P9" s="203">
        <v>2</v>
      </c>
      <c r="Q9" s="514">
        <v>4</v>
      </c>
      <c r="R9" s="515"/>
      <c r="S9" s="515"/>
      <c r="T9" s="285"/>
      <c r="U9" s="482"/>
      <c r="V9" s="321" t="s">
        <v>47</v>
      </c>
      <c r="W9" s="322">
        <f>SUM(E9:U9)</f>
        <v>44</v>
      </c>
      <c r="X9" s="138"/>
      <c r="Y9" s="138"/>
      <c r="Z9" s="203"/>
      <c r="AA9" s="203"/>
      <c r="AB9" s="203"/>
      <c r="AC9" s="203"/>
      <c r="AD9" s="203"/>
      <c r="AE9" s="203"/>
      <c r="AF9" s="203"/>
      <c r="AG9" s="570"/>
      <c r="AH9" s="409"/>
      <c r="AI9" s="511"/>
      <c r="AJ9" s="511"/>
      <c r="AK9" s="511"/>
      <c r="AL9" s="511"/>
      <c r="AM9" s="571"/>
      <c r="AN9" s="275">
        <f t="shared" ref="AN9:AN35" si="2">SUM(Y9:AJ9,AK9:AL9)</f>
        <v>0</v>
      </c>
      <c r="AO9" s="517"/>
      <c r="AP9" s="517"/>
      <c r="AQ9" s="517"/>
      <c r="AR9" s="517"/>
      <c r="AS9" s="518"/>
      <c r="AT9" s="518"/>
      <c r="AU9" s="518"/>
      <c r="AV9" s="518"/>
      <c r="AW9" s="519"/>
      <c r="AX9" s="519"/>
      <c r="AY9" s="420"/>
      <c r="AZ9" s="420"/>
      <c r="BA9" s="420"/>
      <c r="BB9" s="420"/>
      <c r="BC9" s="420"/>
      <c r="BD9" s="420"/>
      <c r="BE9" s="420"/>
      <c r="BF9" s="420"/>
      <c r="BG9" s="420"/>
      <c r="BH9" s="421"/>
      <c r="BI9" s="145">
        <f>SUM(W9,AN9)</f>
        <v>44</v>
      </c>
    </row>
    <row r="10" spans="1:61">
      <c r="A10" s="695"/>
      <c r="B10" s="645"/>
      <c r="C10" s="680"/>
      <c r="D10" s="324" t="s">
        <v>80</v>
      </c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483">
        <v>2</v>
      </c>
      <c r="R10" s="504"/>
      <c r="S10" s="504"/>
      <c r="T10" s="485"/>
      <c r="U10" s="503"/>
      <c r="V10" s="382"/>
      <c r="W10" s="375">
        <f>SUM(E10:U10)</f>
        <v>2</v>
      </c>
      <c r="X10" s="448"/>
      <c r="Y10" s="448"/>
      <c r="Z10" s="345"/>
      <c r="AA10" s="345"/>
      <c r="AB10" s="345"/>
      <c r="AC10" s="345"/>
      <c r="AD10" s="345"/>
      <c r="AE10" s="345"/>
      <c r="AF10" s="345"/>
      <c r="AG10" s="486"/>
      <c r="AH10" s="408"/>
      <c r="AI10" s="487"/>
      <c r="AJ10" s="487"/>
      <c r="AK10" s="487"/>
      <c r="AL10" s="487"/>
      <c r="AM10" s="488"/>
      <c r="AN10" s="387">
        <f t="shared" si="2"/>
        <v>0</v>
      </c>
      <c r="AO10" s="489"/>
      <c r="AP10" s="489"/>
      <c r="AQ10" s="489"/>
      <c r="AR10" s="489"/>
      <c r="AS10" s="490"/>
      <c r="AT10" s="490"/>
      <c r="AU10" s="490"/>
      <c r="AV10" s="490"/>
      <c r="AW10" s="491"/>
      <c r="AX10" s="49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2"/>
      <c r="BI10" s="453">
        <f>SUM(W10,AN10)</f>
        <v>2</v>
      </c>
    </row>
    <row r="11" spans="1:61">
      <c r="A11" s="695"/>
      <c r="B11" s="644" t="s">
        <v>4</v>
      </c>
      <c r="C11" s="679" t="s">
        <v>202</v>
      </c>
      <c r="D11" s="12" t="s">
        <v>79</v>
      </c>
      <c r="E11" s="73">
        <v>2</v>
      </c>
      <c r="F11" s="73">
        <v>2</v>
      </c>
      <c r="G11" s="73">
        <v>2</v>
      </c>
      <c r="H11" s="73">
        <v>2</v>
      </c>
      <c r="I11" s="73">
        <v>2</v>
      </c>
      <c r="J11" s="73">
        <v>2</v>
      </c>
      <c r="K11" s="73">
        <v>2</v>
      </c>
      <c r="L11" s="73">
        <v>2</v>
      </c>
      <c r="M11" s="73">
        <v>2</v>
      </c>
      <c r="N11" s="73">
        <v>2</v>
      </c>
      <c r="O11" s="73">
        <v>4</v>
      </c>
      <c r="P11" s="73">
        <v>2</v>
      </c>
      <c r="Q11" s="478">
        <v>4</v>
      </c>
      <c r="R11" s="281"/>
      <c r="S11" s="281"/>
      <c r="T11" s="283"/>
      <c r="U11" s="758"/>
      <c r="V11" s="75" t="s">
        <v>47</v>
      </c>
      <c r="W11" s="76">
        <f>SUM(E11:U11)</f>
        <v>30</v>
      </c>
      <c r="X11" s="16"/>
      <c r="Y11" s="16"/>
      <c r="Z11" s="73"/>
      <c r="AA11" s="73"/>
      <c r="AB11" s="73"/>
      <c r="AC11" s="73"/>
      <c r="AD11" s="73"/>
      <c r="AE11" s="73"/>
      <c r="AF11" s="73"/>
      <c r="AG11" s="478"/>
      <c r="AH11" s="407"/>
      <c r="AI11" s="280"/>
      <c r="AJ11" s="280"/>
      <c r="AK11" s="280"/>
      <c r="AL11" s="280"/>
      <c r="AM11" s="289"/>
      <c r="AN11" s="322">
        <f t="shared" si="2"/>
        <v>0</v>
      </c>
      <c r="AO11" s="128"/>
      <c r="AP11" s="128"/>
      <c r="AQ11" s="128"/>
      <c r="AR11" s="128"/>
      <c r="AS11" s="129"/>
      <c r="AT11" s="129"/>
      <c r="AU11" s="129"/>
      <c r="AV11" s="129"/>
      <c r="AW11" s="130"/>
      <c r="AX11" s="130"/>
      <c r="AY11" s="14"/>
      <c r="AZ11" s="14"/>
      <c r="BA11" s="14"/>
      <c r="BB11" s="14"/>
      <c r="BC11" s="14"/>
      <c r="BD11" s="14"/>
      <c r="BE11" s="14"/>
      <c r="BF11" s="14"/>
      <c r="BG11" s="14"/>
      <c r="BH11" s="131"/>
      <c r="BI11" s="127">
        <f t="shared" ref="BI11:BI14" si="3">SUM(W11,AN11)</f>
        <v>30</v>
      </c>
    </row>
    <row r="12" spans="1:61">
      <c r="A12" s="695"/>
      <c r="B12" s="645"/>
      <c r="C12" s="680"/>
      <c r="D12" s="324" t="s">
        <v>80</v>
      </c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483"/>
      <c r="R12" s="504"/>
      <c r="S12" s="504"/>
      <c r="T12" s="485"/>
      <c r="U12" s="503"/>
      <c r="V12" s="382"/>
      <c r="W12" s="375">
        <f>SUM(E12:U12)</f>
        <v>0</v>
      </c>
      <c r="X12" s="448"/>
      <c r="Y12" s="448"/>
      <c r="Z12" s="345"/>
      <c r="AA12" s="345"/>
      <c r="AB12" s="345"/>
      <c r="AC12" s="345"/>
      <c r="AD12" s="345"/>
      <c r="AE12" s="345"/>
      <c r="AF12" s="345"/>
      <c r="AG12" s="483"/>
      <c r="AH12" s="408"/>
      <c r="AI12" s="487"/>
      <c r="AJ12" s="487"/>
      <c r="AK12" s="487"/>
      <c r="AL12" s="487"/>
      <c r="AM12" s="488"/>
      <c r="AN12" s="387">
        <f t="shared" si="2"/>
        <v>0</v>
      </c>
      <c r="AO12" s="489"/>
      <c r="AP12" s="489"/>
      <c r="AQ12" s="489"/>
      <c r="AR12" s="489"/>
      <c r="AS12" s="490"/>
      <c r="AT12" s="490"/>
      <c r="AU12" s="490"/>
      <c r="AV12" s="490"/>
      <c r="AW12" s="491"/>
      <c r="AX12" s="49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2"/>
      <c r="BI12" s="453">
        <f t="shared" si="3"/>
        <v>0</v>
      </c>
    </row>
    <row r="13" spans="1:61">
      <c r="A13" s="695"/>
      <c r="B13" s="644" t="s">
        <v>6</v>
      </c>
      <c r="C13" s="679" t="s">
        <v>7</v>
      </c>
      <c r="D13" s="12" t="s">
        <v>79</v>
      </c>
      <c r="E13" s="73">
        <v>2</v>
      </c>
      <c r="F13" s="73">
        <v>2</v>
      </c>
      <c r="G13" s="73">
        <v>2</v>
      </c>
      <c r="H13" s="73">
        <v>2</v>
      </c>
      <c r="I13" s="73">
        <v>2</v>
      </c>
      <c r="J13" s="73">
        <v>2</v>
      </c>
      <c r="K13" s="73">
        <v>2</v>
      </c>
      <c r="L13" s="73">
        <v>2</v>
      </c>
      <c r="M13" s="73">
        <v>2</v>
      </c>
      <c r="N13" s="73">
        <v>2</v>
      </c>
      <c r="O13" s="73">
        <v>2</v>
      </c>
      <c r="P13" s="73">
        <v>2</v>
      </c>
      <c r="Q13" s="478">
        <v>2</v>
      </c>
      <c r="R13" s="281"/>
      <c r="S13" s="281"/>
      <c r="T13" s="283"/>
      <c r="U13" s="758"/>
      <c r="V13" s="75" t="s">
        <v>164</v>
      </c>
      <c r="W13" s="76">
        <f>SUM(E13:U13)</f>
        <v>26</v>
      </c>
      <c r="X13" s="16"/>
      <c r="Y13" s="16"/>
      <c r="Z13" s="73">
        <v>2</v>
      </c>
      <c r="AA13" s="73">
        <v>2</v>
      </c>
      <c r="AB13" s="73">
        <v>2</v>
      </c>
      <c r="AC13" s="73">
        <v>2</v>
      </c>
      <c r="AD13" s="73">
        <v>2</v>
      </c>
      <c r="AE13" s="73">
        <v>2</v>
      </c>
      <c r="AF13" s="73">
        <v>4</v>
      </c>
      <c r="AG13" s="478">
        <v>2</v>
      </c>
      <c r="AH13" s="407">
        <v>2</v>
      </c>
      <c r="AI13" s="280"/>
      <c r="AJ13" s="282"/>
      <c r="AK13" s="280"/>
      <c r="AL13" s="282"/>
      <c r="AM13" s="290" t="s">
        <v>47</v>
      </c>
      <c r="AN13" s="322">
        <f t="shared" ref="AN13" si="4">SUM(Y13:AJ13,AK13:AL13)</f>
        <v>20</v>
      </c>
      <c r="AO13" s="128"/>
      <c r="AP13" s="128"/>
      <c r="AQ13" s="128"/>
      <c r="AR13" s="128"/>
      <c r="AS13" s="129"/>
      <c r="AT13" s="129"/>
      <c r="AU13" s="129"/>
      <c r="AV13" s="129"/>
      <c r="AW13" s="130"/>
      <c r="AX13" s="130"/>
      <c r="AY13" s="14"/>
      <c r="AZ13" s="14"/>
      <c r="BA13" s="14"/>
      <c r="BB13" s="14"/>
      <c r="BC13" s="14"/>
      <c r="BD13" s="14"/>
      <c r="BE13" s="14"/>
      <c r="BF13" s="14"/>
      <c r="BG13" s="14"/>
      <c r="BH13" s="131"/>
      <c r="BI13" s="127">
        <f t="shared" si="3"/>
        <v>46</v>
      </c>
    </row>
    <row r="14" spans="1:61">
      <c r="A14" s="695"/>
      <c r="B14" s="645"/>
      <c r="C14" s="680"/>
      <c r="D14" s="324" t="s">
        <v>80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483"/>
      <c r="R14" s="504"/>
      <c r="S14" s="504"/>
      <c r="T14" s="485"/>
      <c r="U14" s="503"/>
      <c r="V14" s="382"/>
      <c r="W14" s="375">
        <f>SUM(E14:U14)</f>
        <v>0</v>
      </c>
      <c r="X14" s="448"/>
      <c r="Y14" s="448"/>
      <c r="Z14" s="345"/>
      <c r="AA14" s="345"/>
      <c r="AB14" s="345"/>
      <c r="AC14" s="345"/>
      <c r="AD14" s="345"/>
      <c r="AE14" s="345"/>
      <c r="AF14" s="345"/>
      <c r="AG14" s="483"/>
      <c r="AH14" s="408"/>
      <c r="AI14" s="487"/>
      <c r="AJ14" s="492"/>
      <c r="AK14" s="487"/>
      <c r="AL14" s="492"/>
      <c r="AM14" s="493"/>
      <c r="AN14" s="387">
        <f t="shared" si="2"/>
        <v>0</v>
      </c>
      <c r="AO14" s="489"/>
      <c r="AP14" s="489"/>
      <c r="AQ14" s="489"/>
      <c r="AR14" s="489"/>
      <c r="AS14" s="490"/>
      <c r="AT14" s="490"/>
      <c r="AU14" s="490"/>
      <c r="AV14" s="490"/>
      <c r="AW14" s="491"/>
      <c r="AX14" s="491"/>
      <c r="AY14" s="451"/>
      <c r="AZ14" s="451"/>
      <c r="BA14" s="451"/>
      <c r="BB14" s="451"/>
      <c r="BC14" s="451"/>
      <c r="BD14" s="451"/>
      <c r="BE14" s="451"/>
      <c r="BF14" s="451"/>
      <c r="BG14" s="451"/>
      <c r="BH14" s="452"/>
      <c r="BI14" s="453">
        <f t="shared" si="3"/>
        <v>0</v>
      </c>
    </row>
    <row r="15" spans="1:61" ht="12.75" customHeight="1" thickBot="1">
      <c r="A15" s="695"/>
      <c r="B15" s="572" t="s">
        <v>9</v>
      </c>
      <c r="C15" s="573" t="s">
        <v>10</v>
      </c>
      <c r="D15" s="581" t="s">
        <v>79</v>
      </c>
      <c r="E15" s="575">
        <f>E16</f>
        <v>0</v>
      </c>
      <c r="F15" s="575">
        <f t="shared" ref="F15:Q15" si="5">F16</f>
        <v>0</v>
      </c>
      <c r="G15" s="575">
        <f t="shared" si="5"/>
        <v>0</v>
      </c>
      <c r="H15" s="575">
        <f t="shared" si="5"/>
        <v>0</v>
      </c>
      <c r="I15" s="575">
        <f t="shared" si="5"/>
        <v>0</v>
      </c>
      <c r="J15" s="575">
        <f t="shared" si="5"/>
        <v>0</v>
      </c>
      <c r="K15" s="575">
        <f t="shared" si="5"/>
        <v>0</v>
      </c>
      <c r="L15" s="575">
        <f t="shared" si="5"/>
        <v>0</v>
      </c>
      <c r="M15" s="575">
        <f t="shared" si="5"/>
        <v>0</v>
      </c>
      <c r="N15" s="575">
        <f t="shared" si="5"/>
        <v>0</v>
      </c>
      <c r="O15" s="575">
        <f t="shared" si="5"/>
        <v>0</v>
      </c>
      <c r="P15" s="575">
        <f t="shared" si="5"/>
        <v>0</v>
      </c>
      <c r="Q15" s="576">
        <f t="shared" si="5"/>
        <v>0</v>
      </c>
      <c r="R15" s="287"/>
      <c r="S15" s="287"/>
      <c r="T15" s="470"/>
      <c r="U15" s="575"/>
      <c r="V15" s="575"/>
      <c r="W15" s="115">
        <f>SUM(E15:U15)</f>
        <v>0</v>
      </c>
      <c r="X15" s="577"/>
      <c r="Y15" s="577"/>
      <c r="Z15" s="575">
        <f>Z16</f>
        <v>0</v>
      </c>
      <c r="AA15" s="575">
        <f t="shared" ref="AA15:AJ15" si="6">AA16</f>
        <v>0</v>
      </c>
      <c r="AB15" s="575">
        <f t="shared" si="6"/>
        <v>0</v>
      </c>
      <c r="AC15" s="575">
        <f t="shared" si="6"/>
        <v>0</v>
      </c>
      <c r="AD15" s="575">
        <f t="shared" si="6"/>
        <v>0</v>
      </c>
      <c r="AE15" s="575">
        <f t="shared" si="6"/>
        <v>0</v>
      </c>
      <c r="AF15" s="575">
        <f t="shared" si="6"/>
        <v>0</v>
      </c>
      <c r="AG15" s="575">
        <f t="shared" si="6"/>
        <v>0</v>
      </c>
      <c r="AH15" s="575">
        <f t="shared" si="6"/>
        <v>0</v>
      </c>
      <c r="AI15" s="470"/>
      <c r="AJ15" s="470"/>
      <c r="AK15" s="470"/>
      <c r="AL15" s="470"/>
      <c r="AM15" s="472"/>
      <c r="AN15" s="115">
        <f>SUM(Y15:AJ15)</f>
        <v>0</v>
      </c>
      <c r="AO15" s="577"/>
      <c r="AP15" s="577"/>
      <c r="AQ15" s="577"/>
      <c r="AR15" s="577"/>
      <c r="AS15" s="577"/>
      <c r="AT15" s="577"/>
      <c r="AU15" s="577"/>
      <c r="AV15" s="577"/>
      <c r="AW15" s="577"/>
      <c r="AX15" s="577"/>
      <c r="AY15" s="577"/>
      <c r="AZ15" s="577"/>
      <c r="BA15" s="577"/>
      <c r="BB15" s="577"/>
      <c r="BC15" s="577"/>
      <c r="BD15" s="577"/>
      <c r="BE15" s="577"/>
      <c r="BF15" s="577"/>
      <c r="BG15" s="577"/>
      <c r="BH15" s="578"/>
      <c r="BI15" s="136">
        <f t="shared" ref="BI15:BI21" si="7">SUM(W15,AN15)</f>
        <v>0</v>
      </c>
    </row>
    <row r="16" spans="1:61" ht="12.75" customHeight="1">
      <c r="A16" s="695"/>
      <c r="B16" s="683"/>
      <c r="C16" s="731"/>
      <c r="D16" s="202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481"/>
      <c r="R16" s="285"/>
      <c r="S16" s="285"/>
      <c r="T16" s="285"/>
      <c r="U16" s="482"/>
      <c r="V16" s="219"/>
      <c r="W16" s="322"/>
      <c r="X16" s="138"/>
      <c r="Y16" s="138"/>
      <c r="Z16" s="248"/>
      <c r="AA16" s="248"/>
      <c r="AB16" s="248"/>
      <c r="AC16" s="248"/>
      <c r="AD16" s="248"/>
      <c r="AE16" s="248"/>
      <c r="AF16" s="248"/>
      <c r="AG16" s="481"/>
      <c r="AH16" s="482"/>
      <c r="AI16" s="285"/>
      <c r="AJ16" s="294"/>
      <c r="AK16" s="285"/>
      <c r="AL16" s="294"/>
      <c r="AM16" s="476"/>
      <c r="AN16" s="322">
        <f>SUM(Y16:AJ16)</f>
        <v>0</v>
      </c>
      <c r="AO16" s="517"/>
      <c r="AP16" s="517"/>
      <c r="AQ16" s="517"/>
      <c r="AR16" s="517"/>
      <c r="AS16" s="518"/>
      <c r="AT16" s="518"/>
      <c r="AU16" s="518"/>
      <c r="AV16" s="518"/>
      <c r="AW16" s="519"/>
      <c r="AX16" s="519"/>
      <c r="AY16" s="579"/>
      <c r="AZ16" s="579"/>
      <c r="BA16" s="579"/>
      <c r="BB16" s="579"/>
      <c r="BC16" s="579"/>
      <c r="BD16" s="579"/>
      <c r="BE16" s="579"/>
      <c r="BF16" s="579"/>
      <c r="BG16" s="579"/>
      <c r="BH16" s="580"/>
      <c r="BI16" s="145">
        <f t="shared" si="7"/>
        <v>0</v>
      </c>
    </row>
    <row r="17" spans="1:61" ht="13.5" customHeight="1">
      <c r="A17" s="695"/>
      <c r="B17" s="645"/>
      <c r="C17" s="680"/>
      <c r="D17" s="324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483"/>
      <c r="R17" s="504"/>
      <c r="S17" s="504"/>
      <c r="T17" s="485"/>
      <c r="U17" s="503"/>
      <c r="V17" s="382"/>
      <c r="W17" s="375"/>
      <c r="X17" s="448"/>
      <c r="Y17" s="448"/>
      <c r="Z17" s="445"/>
      <c r="AA17" s="445"/>
      <c r="AB17" s="445"/>
      <c r="AC17" s="445"/>
      <c r="AD17" s="445"/>
      <c r="AE17" s="445"/>
      <c r="AF17" s="445"/>
      <c r="AG17" s="483"/>
      <c r="AH17" s="408"/>
      <c r="AI17" s="487"/>
      <c r="AJ17" s="487"/>
      <c r="AK17" s="487"/>
      <c r="AL17" s="487"/>
      <c r="AM17" s="488"/>
      <c r="AN17" s="387">
        <f t="shared" si="2"/>
        <v>0</v>
      </c>
      <c r="AO17" s="489"/>
      <c r="AP17" s="489"/>
      <c r="AQ17" s="489"/>
      <c r="AR17" s="489"/>
      <c r="AS17" s="490"/>
      <c r="AT17" s="490"/>
      <c r="AU17" s="490"/>
      <c r="AV17" s="490"/>
      <c r="AW17" s="491"/>
      <c r="AX17" s="491"/>
      <c r="AY17" s="494"/>
      <c r="AZ17" s="494"/>
      <c r="BA17" s="494"/>
      <c r="BB17" s="494"/>
      <c r="BC17" s="494"/>
      <c r="BD17" s="494"/>
      <c r="BE17" s="494"/>
      <c r="BF17" s="494"/>
      <c r="BG17" s="494"/>
      <c r="BH17" s="495"/>
      <c r="BI17" s="453">
        <f t="shared" si="7"/>
        <v>0</v>
      </c>
    </row>
    <row r="18" spans="1:61" ht="12.75" customHeight="1" thickBot="1">
      <c r="A18" s="695"/>
      <c r="B18" s="572" t="s">
        <v>14</v>
      </c>
      <c r="C18" s="594" t="s">
        <v>13</v>
      </c>
      <c r="D18" s="581" t="s">
        <v>79</v>
      </c>
      <c r="E18" s="575">
        <f>SUM(E19,E36)</f>
        <v>28</v>
      </c>
      <c r="F18" s="575">
        <f t="shared" ref="F18:P18" si="8">SUM(F19,F36)</f>
        <v>26</v>
      </c>
      <c r="G18" s="575">
        <f t="shared" si="8"/>
        <v>28</v>
      </c>
      <c r="H18" s="575">
        <f t="shared" si="8"/>
        <v>26</v>
      </c>
      <c r="I18" s="575">
        <f t="shared" si="8"/>
        <v>28</v>
      </c>
      <c r="J18" s="575">
        <f t="shared" si="8"/>
        <v>26</v>
      </c>
      <c r="K18" s="575">
        <f t="shared" si="8"/>
        <v>28</v>
      </c>
      <c r="L18" s="575">
        <f t="shared" si="8"/>
        <v>28</v>
      </c>
      <c r="M18" s="575">
        <f t="shared" si="8"/>
        <v>30</v>
      </c>
      <c r="N18" s="575">
        <f t="shared" si="8"/>
        <v>26</v>
      </c>
      <c r="O18" s="575">
        <f t="shared" si="8"/>
        <v>26</v>
      </c>
      <c r="P18" s="575">
        <f t="shared" si="8"/>
        <v>28</v>
      </c>
      <c r="Q18" s="576">
        <f t="shared" ref="Q18" si="9">SUM(Q19,Q36)</f>
        <v>24</v>
      </c>
      <c r="R18" s="287">
        <f t="shared" ref="R18" si="10">R36</f>
        <v>36</v>
      </c>
      <c r="S18" s="287">
        <f t="shared" ref="S18:U18" si="11">S36</f>
        <v>36</v>
      </c>
      <c r="T18" s="471">
        <f t="shared" ref="T18" si="12">T36</f>
        <v>36</v>
      </c>
      <c r="U18" s="80"/>
      <c r="V18" s="80"/>
      <c r="W18" s="115">
        <f>SUM(E18:U18)</f>
        <v>460</v>
      </c>
      <c r="X18" s="577"/>
      <c r="Y18" s="577"/>
      <c r="Z18" s="575">
        <f>SUM(Z19,Z36)</f>
        <v>30</v>
      </c>
      <c r="AA18" s="575">
        <f t="shared" ref="AA18:AF18" si="13">SUM(AA19,AA36)</f>
        <v>34</v>
      </c>
      <c r="AB18" s="575">
        <f t="shared" si="13"/>
        <v>32</v>
      </c>
      <c r="AC18" s="575">
        <f t="shared" si="13"/>
        <v>34</v>
      </c>
      <c r="AD18" s="575">
        <f t="shared" si="13"/>
        <v>34</v>
      </c>
      <c r="AE18" s="575">
        <f t="shared" si="13"/>
        <v>32</v>
      </c>
      <c r="AF18" s="575">
        <f t="shared" si="13"/>
        <v>30</v>
      </c>
      <c r="AG18" s="575">
        <f t="shared" ref="AG18:AJ18" si="14">SUM(AG19,AG36)</f>
        <v>32</v>
      </c>
      <c r="AH18" s="575">
        <f t="shared" si="14"/>
        <v>32</v>
      </c>
      <c r="AI18" s="470">
        <f t="shared" ref="AI18:AJ18" si="15">SUM(AI36)</f>
        <v>36</v>
      </c>
      <c r="AJ18" s="470">
        <f t="shared" si="15"/>
        <v>36</v>
      </c>
      <c r="AK18" s="470">
        <f t="shared" ref="AK18:AL18" si="16">SUM(AK36)</f>
        <v>36</v>
      </c>
      <c r="AL18" s="470">
        <f t="shared" si="16"/>
        <v>36</v>
      </c>
      <c r="AM18" s="472"/>
      <c r="AN18" s="115">
        <f t="shared" si="2"/>
        <v>434</v>
      </c>
      <c r="AO18" s="577"/>
      <c r="AP18" s="577"/>
      <c r="AQ18" s="577"/>
      <c r="AR18" s="577"/>
      <c r="AS18" s="577"/>
      <c r="AT18" s="577"/>
      <c r="AU18" s="577"/>
      <c r="AV18" s="577"/>
      <c r="AW18" s="577"/>
      <c r="AX18" s="577"/>
      <c r="AY18" s="577"/>
      <c r="AZ18" s="577"/>
      <c r="BA18" s="577"/>
      <c r="BB18" s="577"/>
      <c r="BC18" s="577"/>
      <c r="BD18" s="577"/>
      <c r="BE18" s="577"/>
      <c r="BF18" s="577"/>
      <c r="BG18" s="577"/>
      <c r="BH18" s="578"/>
      <c r="BI18" s="136">
        <f t="shared" si="7"/>
        <v>894</v>
      </c>
    </row>
    <row r="19" spans="1:61" ht="12.75" customHeight="1" thickBot="1">
      <c r="A19" s="695"/>
      <c r="B19" s="316" t="s">
        <v>14</v>
      </c>
      <c r="C19" s="590" t="s">
        <v>15</v>
      </c>
      <c r="D19" s="591" t="s">
        <v>79</v>
      </c>
      <c r="E19" s="592">
        <f>SUM(E20,E22,E34,E24,E26,E28,E30,E32)</f>
        <v>24</v>
      </c>
      <c r="F19" s="592">
        <f t="shared" ref="F19:Q19" si="17">SUM(F20,F22,F34,F24,F26,F28,F30,F32)</f>
        <v>22</v>
      </c>
      <c r="G19" s="592">
        <f t="shared" si="17"/>
        <v>24</v>
      </c>
      <c r="H19" s="592">
        <f t="shared" si="17"/>
        <v>22</v>
      </c>
      <c r="I19" s="592">
        <f t="shared" si="17"/>
        <v>24</v>
      </c>
      <c r="J19" s="592">
        <f t="shared" si="17"/>
        <v>22</v>
      </c>
      <c r="K19" s="592">
        <f t="shared" si="17"/>
        <v>26</v>
      </c>
      <c r="L19" s="592">
        <f t="shared" si="17"/>
        <v>26</v>
      </c>
      <c r="M19" s="592">
        <f t="shared" si="17"/>
        <v>26</v>
      </c>
      <c r="N19" s="592">
        <f t="shared" si="17"/>
        <v>24</v>
      </c>
      <c r="O19" s="592">
        <f t="shared" si="17"/>
        <v>24</v>
      </c>
      <c r="P19" s="592">
        <f t="shared" si="17"/>
        <v>26</v>
      </c>
      <c r="Q19" s="592">
        <f t="shared" si="17"/>
        <v>22</v>
      </c>
      <c r="R19" s="295"/>
      <c r="S19" s="295"/>
      <c r="T19" s="295"/>
      <c r="U19" s="400"/>
      <c r="V19" s="400"/>
      <c r="W19" s="535">
        <f>SUM(E19:U19)</f>
        <v>312</v>
      </c>
      <c r="X19" s="536"/>
      <c r="Y19" s="536"/>
      <c r="Z19" s="592">
        <f>SUM(Z20,Z22,Z34,Z24,Z26,Z28,Z30,Z32)</f>
        <v>10</v>
      </c>
      <c r="AA19" s="592">
        <f t="shared" ref="AA19:AH19" si="18">SUM(AA20,AA22,AA34,AA24,AA26,AA28,AA30,AA32)</f>
        <v>14</v>
      </c>
      <c r="AB19" s="592">
        <f t="shared" si="18"/>
        <v>12</v>
      </c>
      <c r="AC19" s="592">
        <f t="shared" si="18"/>
        <v>14</v>
      </c>
      <c r="AD19" s="592">
        <f t="shared" si="18"/>
        <v>12</v>
      </c>
      <c r="AE19" s="592">
        <f t="shared" si="18"/>
        <v>14</v>
      </c>
      <c r="AF19" s="592">
        <f t="shared" si="18"/>
        <v>12</v>
      </c>
      <c r="AG19" s="592">
        <f t="shared" si="18"/>
        <v>14</v>
      </c>
      <c r="AH19" s="592">
        <f t="shared" si="18"/>
        <v>14</v>
      </c>
      <c r="AI19" s="537"/>
      <c r="AJ19" s="537"/>
      <c r="AK19" s="537"/>
      <c r="AL19" s="537"/>
      <c r="AM19" s="538"/>
      <c r="AN19" s="535">
        <f t="shared" si="2"/>
        <v>116</v>
      </c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  <c r="BA19" s="536"/>
      <c r="BB19" s="536"/>
      <c r="BC19" s="536"/>
      <c r="BD19" s="536"/>
      <c r="BE19" s="536"/>
      <c r="BF19" s="536"/>
      <c r="BG19" s="536"/>
      <c r="BH19" s="593"/>
      <c r="BI19" s="544">
        <f t="shared" si="7"/>
        <v>428</v>
      </c>
    </row>
    <row r="20" spans="1:61" ht="16.5" customHeight="1">
      <c r="A20" s="695"/>
      <c r="B20" s="683" t="s">
        <v>205</v>
      </c>
      <c r="C20" s="731" t="s">
        <v>130</v>
      </c>
      <c r="D20" s="202" t="s">
        <v>79</v>
      </c>
      <c r="E20" s="203">
        <v>4</v>
      </c>
      <c r="F20" s="203">
        <v>4</v>
      </c>
      <c r="G20" s="203">
        <v>4</v>
      </c>
      <c r="H20" s="203">
        <v>4</v>
      </c>
      <c r="I20" s="203">
        <v>4</v>
      </c>
      <c r="J20" s="203">
        <v>4</v>
      </c>
      <c r="K20" s="203">
        <v>4</v>
      </c>
      <c r="L20" s="203">
        <v>4</v>
      </c>
      <c r="M20" s="203">
        <v>4</v>
      </c>
      <c r="N20" s="203">
        <v>2</v>
      </c>
      <c r="O20" s="203">
        <v>2</v>
      </c>
      <c r="P20" s="203">
        <v>2</v>
      </c>
      <c r="Q20" s="514">
        <v>4</v>
      </c>
      <c r="R20" s="515"/>
      <c r="S20" s="515"/>
      <c r="T20" s="285"/>
      <c r="U20" s="482"/>
      <c r="V20" s="321" t="s">
        <v>47</v>
      </c>
      <c r="W20" s="322">
        <f>SUM(E20:U20)</f>
        <v>46</v>
      </c>
      <c r="X20" s="138"/>
      <c r="Y20" s="138"/>
      <c r="Z20" s="582"/>
      <c r="AA20" s="582"/>
      <c r="AB20" s="582"/>
      <c r="AC20" s="582"/>
      <c r="AD20" s="582"/>
      <c r="AE20" s="582"/>
      <c r="AF20" s="582"/>
      <c r="AG20" s="583"/>
      <c r="AH20" s="583"/>
      <c r="AI20" s="511"/>
      <c r="AJ20" s="285"/>
      <c r="AK20" s="511"/>
      <c r="AL20" s="285"/>
      <c r="AM20" s="516"/>
      <c r="AN20" s="275">
        <f t="shared" si="2"/>
        <v>0</v>
      </c>
      <c r="AO20" s="517"/>
      <c r="AP20" s="517"/>
      <c r="AQ20" s="517"/>
      <c r="AR20" s="517"/>
      <c r="AS20" s="518"/>
      <c r="AT20" s="518"/>
      <c r="AU20" s="518"/>
      <c r="AV20" s="518"/>
      <c r="AW20" s="519"/>
      <c r="AX20" s="519"/>
      <c r="AY20" s="420"/>
      <c r="AZ20" s="420"/>
      <c r="BA20" s="420"/>
      <c r="BB20" s="420"/>
      <c r="BC20" s="420"/>
      <c r="BD20" s="420"/>
      <c r="BE20" s="420"/>
      <c r="BF20" s="420"/>
      <c r="BG20" s="420"/>
      <c r="BH20" s="421"/>
      <c r="BI20" s="145">
        <f t="shared" si="7"/>
        <v>46</v>
      </c>
    </row>
    <row r="21" spans="1:61" ht="13.5" customHeight="1">
      <c r="A21" s="695"/>
      <c r="B21" s="645"/>
      <c r="C21" s="680"/>
      <c r="D21" s="324" t="s">
        <v>80</v>
      </c>
      <c r="E21" s="345"/>
      <c r="F21" s="345"/>
      <c r="G21" s="345"/>
      <c r="H21" s="345"/>
      <c r="I21" s="345"/>
      <c r="J21" s="345"/>
      <c r="K21" s="345"/>
      <c r="L21" s="345"/>
      <c r="M21" s="345"/>
      <c r="N21" s="345">
        <v>2</v>
      </c>
      <c r="O21" s="345"/>
      <c r="P21" s="345"/>
      <c r="Q21" s="484"/>
      <c r="R21" s="504"/>
      <c r="S21" s="504"/>
      <c r="T21" s="485"/>
      <c r="U21" s="503"/>
      <c r="V21" s="382"/>
      <c r="W21" s="375">
        <f>SUM(E21:U21)</f>
        <v>2</v>
      </c>
      <c r="X21" s="448"/>
      <c r="Y21" s="448"/>
      <c r="Z21" s="496"/>
      <c r="AA21" s="496"/>
      <c r="AB21" s="496"/>
      <c r="AC21" s="496"/>
      <c r="AD21" s="496"/>
      <c r="AE21" s="496"/>
      <c r="AF21" s="496"/>
      <c r="AG21" s="495"/>
      <c r="AH21" s="495"/>
      <c r="AI21" s="487"/>
      <c r="AJ21" s="485"/>
      <c r="AK21" s="487"/>
      <c r="AL21" s="485"/>
      <c r="AM21" s="497"/>
      <c r="AN21" s="387">
        <f t="shared" si="2"/>
        <v>0</v>
      </c>
      <c r="AO21" s="489"/>
      <c r="AP21" s="489"/>
      <c r="AQ21" s="489"/>
      <c r="AR21" s="489"/>
      <c r="AS21" s="490"/>
      <c r="AT21" s="490"/>
      <c r="AU21" s="490"/>
      <c r="AV21" s="490"/>
      <c r="AW21" s="491"/>
      <c r="AX21" s="49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2"/>
      <c r="BI21" s="453">
        <f t="shared" si="7"/>
        <v>2</v>
      </c>
    </row>
    <row r="22" spans="1:61" ht="16.5" customHeight="1">
      <c r="A22" s="695"/>
      <c r="B22" s="644" t="s">
        <v>19</v>
      </c>
      <c r="C22" s="679" t="s">
        <v>23</v>
      </c>
      <c r="D22" s="12" t="s">
        <v>79</v>
      </c>
      <c r="E22" s="73">
        <v>4</v>
      </c>
      <c r="F22" s="73">
        <v>4</v>
      </c>
      <c r="G22" s="73">
        <v>4</v>
      </c>
      <c r="H22" s="73">
        <v>4</v>
      </c>
      <c r="I22" s="73">
        <v>6</v>
      </c>
      <c r="J22" s="73">
        <v>6</v>
      </c>
      <c r="K22" s="73">
        <v>6</v>
      </c>
      <c r="L22" s="73">
        <v>6</v>
      </c>
      <c r="M22" s="73">
        <v>6</v>
      </c>
      <c r="N22" s="73">
        <v>6</v>
      </c>
      <c r="O22" s="73">
        <v>6</v>
      </c>
      <c r="P22" s="73">
        <v>4</v>
      </c>
      <c r="Q22" s="478">
        <v>6</v>
      </c>
      <c r="R22" s="281"/>
      <c r="S22" s="281"/>
      <c r="T22" s="283"/>
      <c r="U22" s="758"/>
      <c r="V22" s="75" t="s">
        <v>47</v>
      </c>
      <c r="W22" s="76">
        <f>SUM(E22:U22)</f>
        <v>68</v>
      </c>
      <c r="X22" s="16"/>
      <c r="Y22" s="16"/>
      <c r="Z22" s="230"/>
      <c r="AA22" s="230"/>
      <c r="AB22" s="230"/>
      <c r="AC22" s="230"/>
      <c r="AD22" s="230"/>
      <c r="AE22" s="230"/>
      <c r="AF22" s="230"/>
      <c r="AG22" s="468"/>
      <c r="AH22" s="468"/>
      <c r="AI22" s="280"/>
      <c r="AJ22" s="280"/>
      <c r="AK22" s="280"/>
      <c r="AL22" s="280"/>
      <c r="AM22" s="289"/>
      <c r="AN22" s="322">
        <f t="shared" si="2"/>
        <v>0</v>
      </c>
      <c r="AO22" s="128"/>
      <c r="AP22" s="128"/>
      <c r="AQ22" s="128"/>
      <c r="AR22" s="128"/>
      <c r="AS22" s="129"/>
      <c r="AT22" s="129"/>
      <c r="AU22" s="129"/>
      <c r="AV22" s="129"/>
      <c r="AW22" s="130"/>
      <c r="AX22" s="130"/>
      <c r="AY22" s="14"/>
      <c r="AZ22" s="14"/>
      <c r="BA22" s="14"/>
      <c r="BB22" s="14"/>
      <c r="BC22" s="14"/>
      <c r="BD22" s="14"/>
      <c r="BE22" s="14"/>
      <c r="BF22" s="14"/>
      <c r="BG22" s="14"/>
      <c r="BH22" s="131"/>
      <c r="BI22" s="127">
        <f t="shared" ref="BI22:BI49" si="19">SUM(W22,AN22)</f>
        <v>68</v>
      </c>
    </row>
    <row r="23" spans="1:61" ht="15" customHeight="1">
      <c r="A23" s="695"/>
      <c r="B23" s="645"/>
      <c r="C23" s="680"/>
      <c r="D23" s="324" t="s">
        <v>80</v>
      </c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483"/>
      <c r="R23" s="504"/>
      <c r="S23" s="504"/>
      <c r="T23" s="485"/>
      <c r="U23" s="503"/>
      <c r="V23" s="382"/>
      <c r="W23" s="375">
        <f>SUM(E23:U23)</f>
        <v>0</v>
      </c>
      <c r="X23" s="448"/>
      <c r="Y23" s="448"/>
      <c r="Z23" s="496"/>
      <c r="AA23" s="496"/>
      <c r="AB23" s="496"/>
      <c r="AC23" s="496"/>
      <c r="AD23" s="496"/>
      <c r="AE23" s="496"/>
      <c r="AF23" s="496"/>
      <c r="AG23" s="495"/>
      <c r="AH23" s="495"/>
      <c r="AI23" s="487"/>
      <c r="AJ23" s="487"/>
      <c r="AK23" s="487"/>
      <c r="AL23" s="487"/>
      <c r="AM23" s="488"/>
      <c r="AN23" s="387">
        <f t="shared" si="2"/>
        <v>0</v>
      </c>
      <c r="AO23" s="489"/>
      <c r="AP23" s="489"/>
      <c r="AQ23" s="489"/>
      <c r="AR23" s="489"/>
      <c r="AS23" s="490"/>
      <c r="AT23" s="490"/>
      <c r="AU23" s="490"/>
      <c r="AV23" s="490"/>
      <c r="AW23" s="491"/>
      <c r="AX23" s="49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2"/>
      <c r="BI23" s="453">
        <f t="shared" si="19"/>
        <v>0</v>
      </c>
    </row>
    <row r="24" spans="1:61" ht="16.5" customHeight="1">
      <c r="A24" s="695"/>
      <c r="B24" s="644" t="s">
        <v>20</v>
      </c>
      <c r="C24" s="679" t="s">
        <v>206</v>
      </c>
      <c r="D24" s="12" t="s">
        <v>79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478"/>
      <c r="R24" s="281"/>
      <c r="S24" s="281"/>
      <c r="T24" s="283"/>
      <c r="U24" s="758"/>
      <c r="V24" s="75"/>
      <c r="W24" s="76">
        <f>SUM(E24:U24)</f>
        <v>0</v>
      </c>
      <c r="X24" s="16"/>
      <c r="Y24" s="16"/>
      <c r="Z24" s="74">
        <v>4</v>
      </c>
      <c r="AA24" s="74">
        <v>6</v>
      </c>
      <c r="AB24" s="74">
        <v>4</v>
      </c>
      <c r="AC24" s="74">
        <v>6</v>
      </c>
      <c r="AD24" s="74">
        <v>4</v>
      </c>
      <c r="AE24" s="74">
        <v>6</v>
      </c>
      <c r="AF24" s="74">
        <v>4</v>
      </c>
      <c r="AG24" s="480">
        <v>6</v>
      </c>
      <c r="AH24" s="480">
        <v>6</v>
      </c>
      <c r="AI24" s="469"/>
      <c r="AJ24" s="469"/>
      <c r="AK24" s="469"/>
      <c r="AL24" s="469"/>
      <c r="AM24" s="291" t="s">
        <v>47</v>
      </c>
      <c r="AN24" s="322">
        <f t="shared" si="2"/>
        <v>46</v>
      </c>
      <c r="AO24" s="128"/>
      <c r="AP24" s="128"/>
      <c r="AQ24" s="128"/>
      <c r="AR24" s="128"/>
      <c r="AS24" s="129"/>
      <c r="AT24" s="129"/>
      <c r="AU24" s="129"/>
      <c r="AV24" s="129"/>
      <c r="AW24" s="130"/>
      <c r="AX24" s="130"/>
      <c r="AY24" s="14"/>
      <c r="AZ24" s="14"/>
      <c r="BA24" s="14"/>
      <c r="BB24" s="14"/>
      <c r="BC24" s="14"/>
      <c r="BD24" s="14"/>
      <c r="BE24" s="14"/>
      <c r="BF24" s="14"/>
      <c r="BG24" s="14"/>
      <c r="BH24" s="131"/>
      <c r="BI24" s="127">
        <f t="shared" si="19"/>
        <v>46</v>
      </c>
    </row>
    <row r="25" spans="1:61" ht="16.5" customHeight="1">
      <c r="A25" s="695"/>
      <c r="B25" s="645"/>
      <c r="C25" s="680"/>
      <c r="D25" s="324" t="s">
        <v>80</v>
      </c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483"/>
      <c r="R25" s="504"/>
      <c r="S25" s="504"/>
      <c r="T25" s="485"/>
      <c r="U25" s="503"/>
      <c r="V25" s="382"/>
      <c r="W25" s="375">
        <f>SUM(E25:U25)</f>
        <v>0</v>
      </c>
      <c r="X25" s="448"/>
      <c r="Y25" s="448"/>
      <c r="Z25" s="346"/>
      <c r="AA25" s="346"/>
      <c r="AB25" s="346">
        <v>2</v>
      </c>
      <c r="AC25" s="346"/>
      <c r="AD25" s="346"/>
      <c r="AE25" s="346"/>
      <c r="AF25" s="346"/>
      <c r="AG25" s="498"/>
      <c r="AH25" s="498"/>
      <c r="AI25" s="499"/>
      <c r="AJ25" s="499"/>
      <c r="AK25" s="499"/>
      <c r="AL25" s="499"/>
      <c r="AM25" s="497"/>
      <c r="AN25" s="387">
        <f t="shared" si="2"/>
        <v>2</v>
      </c>
      <c r="AO25" s="489"/>
      <c r="AP25" s="489"/>
      <c r="AQ25" s="489"/>
      <c r="AR25" s="489"/>
      <c r="AS25" s="490"/>
      <c r="AT25" s="490"/>
      <c r="AU25" s="490"/>
      <c r="AV25" s="490"/>
      <c r="AW25" s="491"/>
      <c r="AX25" s="49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2"/>
      <c r="BI25" s="453">
        <f t="shared" si="19"/>
        <v>2</v>
      </c>
    </row>
    <row r="26" spans="1:61" ht="16.5" customHeight="1">
      <c r="A26" s="695"/>
      <c r="B26" s="644" t="s">
        <v>22</v>
      </c>
      <c r="C26" s="679" t="s">
        <v>207</v>
      </c>
      <c r="D26" s="12" t="s">
        <v>79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478"/>
      <c r="R26" s="281"/>
      <c r="S26" s="281"/>
      <c r="T26" s="283"/>
      <c r="U26" s="758"/>
      <c r="V26" s="75"/>
      <c r="W26" s="76">
        <f>SUM(E26:U26)</f>
        <v>0</v>
      </c>
      <c r="X26" s="16"/>
      <c r="Y26" s="16"/>
      <c r="Z26" s="74">
        <v>2</v>
      </c>
      <c r="AA26" s="74">
        <v>4</v>
      </c>
      <c r="AB26" s="74">
        <v>4</v>
      </c>
      <c r="AC26" s="74">
        <v>4</v>
      </c>
      <c r="AD26" s="74">
        <v>4</v>
      </c>
      <c r="AE26" s="74">
        <v>4</v>
      </c>
      <c r="AF26" s="74">
        <v>4</v>
      </c>
      <c r="AG26" s="480">
        <v>4</v>
      </c>
      <c r="AH26" s="480">
        <v>4</v>
      </c>
      <c r="AI26" s="469"/>
      <c r="AJ26" s="469"/>
      <c r="AK26" s="469"/>
      <c r="AL26" s="469"/>
      <c r="AM26" s="291" t="s">
        <v>47</v>
      </c>
      <c r="AN26" s="322">
        <f t="shared" si="2"/>
        <v>34</v>
      </c>
      <c r="AO26" s="128"/>
      <c r="AP26" s="128"/>
      <c r="AQ26" s="128"/>
      <c r="AR26" s="128"/>
      <c r="AS26" s="129"/>
      <c r="AT26" s="129"/>
      <c r="AU26" s="129"/>
      <c r="AV26" s="129"/>
      <c r="AW26" s="130"/>
      <c r="AX26" s="130"/>
      <c r="AY26" s="14"/>
      <c r="AZ26" s="14"/>
      <c r="BA26" s="14"/>
      <c r="BB26" s="14"/>
      <c r="BC26" s="14"/>
      <c r="BD26" s="14"/>
      <c r="BE26" s="14"/>
      <c r="BF26" s="14"/>
      <c r="BG26" s="14"/>
      <c r="BH26" s="131"/>
      <c r="BI26" s="127">
        <f t="shared" si="19"/>
        <v>34</v>
      </c>
    </row>
    <row r="27" spans="1:61" ht="16.5" customHeight="1">
      <c r="A27" s="695"/>
      <c r="B27" s="645"/>
      <c r="C27" s="680"/>
      <c r="D27" s="324" t="s">
        <v>80</v>
      </c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483"/>
      <c r="R27" s="504"/>
      <c r="S27" s="504"/>
      <c r="T27" s="485"/>
      <c r="U27" s="503"/>
      <c r="V27" s="382"/>
      <c r="W27" s="375">
        <f>SUM(E27:U27)</f>
        <v>0</v>
      </c>
      <c r="X27" s="448"/>
      <c r="Y27" s="448"/>
      <c r="Z27" s="346">
        <v>2</v>
      </c>
      <c r="AA27" s="346"/>
      <c r="AB27" s="346"/>
      <c r="AC27" s="346"/>
      <c r="AD27" s="346"/>
      <c r="AE27" s="346"/>
      <c r="AF27" s="346"/>
      <c r="AG27" s="498"/>
      <c r="AH27" s="498"/>
      <c r="AI27" s="499"/>
      <c r="AJ27" s="499"/>
      <c r="AK27" s="499"/>
      <c r="AL27" s="499"/>
      <c r="AM27" s="500"/>
      <c r="AN27" s="387">
        <f t="shared" si="2"/>
        <v>2</v>
      </c>
      <c r="AO27" s="489"/>
      <c r="AP27" s="489"/>
      <c r="AQ27" s="489"/>
      <c r="AR27" s="489"/>
      <c r="AS27" s="490"/>
      <c r="AT27" s="490"/>
      <c r="AU27" s="490"/>
      <c r="AV27" s="490"/>
      <c r="AW27" s="491"/>
      <c r="AX27" s="49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2"/>
      <c r="BI27" s="453">
        <f t="shared" si="19"/>
        <v>2</v>
      </c>
    </row>
    <row r="28" spans="1:61" ht="16.5" customHeight="1">
      <c r="A28" s="695"/>
      <c r="B28" s="644" t="s">
        <v>239</v>
      </c>
      <c r="C28" s="679" t="s">
        <v>240</v>
      </c>
      <c r="D28" s="12" t="s">
        <v>79</v>
      </c>
      <c r="E28" s="251">
        <v>4</v>
      </c>
      <c r="F28" s="251">
        <v>4</v>
      </c>
      <c r="G28" s="251">
        <v>4</v>
      </c>
      <c r="H28" s="251">
        <v>4</v>
      </c>
      <c r="I28" s="251">
        <v>4</v>
      </c>
      <c r="J28" s="251">
        <v>4</v>
      </c>
      <c r="K28" s="251">
        <v>4</v>
      </c>
      <c r="L28" s="251">
        <v>4</v>
      </c>
      <c r="M28" s="251">
        <v>4</v>
      </c>
      <c r="N28" s="251">
        <v>4</v>
      </c>
      <c r="O28" s="251">
        <v>4</v>
      </c>
      <c r="P28" s="251">
        <v>8</v>
      </c>
      <c r="Q28" s="763">
        <v>4</v>
      </c>
      <c r="R28" s="750"/>
      <c r="S28" s="750"/>
      <c r="T28" s="283"/>
      <c r="U28" s="758"/>
      <c r="V28" s="75" t="s">
        <v>44</v>
      </c>
      <c r="W28" s="76">
        <f>SUM(E28:U28)</f>
        <v>56</v>
      </c>
      <c r="X28" s="448"/>
      <c r="Y28" s="448"/>
      <c r="Z28" s="346"/>
      <c r="AA28" s="346"/>
      <c r="AB28" s="346"/>
      <c r="AC28" s="346"/>
      <c r="AD28" s="346"/>
      <c r="AE28" s="346"/>
      <c r="AF28" s="346"/>
      <c r="AG28" s="498"/>
      <c r="AH28" s="498"/>
      <c r="AI28" s="499"/>
      <c r="AJ28" s="499"/>
      <c r="AK28" s="499"/>
      <c r="AL28" s="499"/>
      <c r="AM28" s="500"/>
      <c r="AN28" s="322">
        <f t="shared" si="2"/>
        <v>0</v>
      </c>
      <c r="AO28" s="489"/>
      <c r="AP28" s="489"/>
      <c r="AQ28" s="489"/>
      <c r="AR28" s="489"/>
      <c r="AS28" s="490"/>
      <c r="AT28" s="490"/>
      <c r="AU28" s="490"/>
      <c r="AV28" s="490"/>
      <c r="AW28" s="491"/>
      <c r="AX28" s="49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2"/>
      <c r="BI28" s="127">
        <f t="shared" si="19"/>
        <v>56</v>
      </c>
    </row>
    <row r="29" spans="1:61" ht="16.5" customHeight="1">
      <c r="A29" s="695"/>
      <c r="B29" s="645"/>
      <c r="C29" s="680"/>
      <c r="D29" s="324" t="s">
        <v>80</v>
      </c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>
        <v>2</v>
      </c>
      <c r="Q29" s="483"/>
      <c r="R29" s="504"/>
      <c r="S29" s="504"/>
      <c r="T29" s="485"/>
      <c r="U29" s="503"/>
      <c r="V29" s="382"/>
      <c r="W29" s="375">
        <f>SUM(E29:U29)</f>
        <v>2</v>
      </c>
      <c r="X29" s="448"/>
      <c r="Y29" s="448"/>
      <c r="Z29" s="346"/>
      <c r="AA29" s="346"/>
      <c r="AB29" s="346"/>
      <c r="AC29" s="346"/>
      <c r="AD29" s="346"/>
      <c r="AE29" s="346"/>
      <c r="AF29" s="346"/>
      <c r="AG29" s="498"/>
      <c r="AH29" s="498"/>
      <c r="AI29" s="499"/>
      <c r="AJ29" s="499"/>
      <c r="AK29" s="499"/>
      <c r="AL29" s="499"/>
      <c r="AM29" s="755"/>
      <c r="AN29" s="387">
        <f t="shared" si="2"/>
        <v>0</v>
      </c>
      <c r="AO29" s="489"/>
      <c r="AP29" s="489"/>
      <c r="AQ29" s="489"/>
      <c r="AR29" s="489"/>
      <c r="AS29" s="490"/>
      <c r="AT29" s="490"/>
      <c r="AU29" s="490"/>
      <c r="AV29" s="490"/>
      <c r="AW29" s="491"/>
      <c r="AX29" s="49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2"/>
      <c r="BI29" s="453">
        <f t="shared" si="19"/>
        <v>2</v>
      </c>
    </row>
    <row r="30" spans="1:61" ht="16.5" customHeight="1">
      <c r="A30" s="695"/>
      <c r="B30" s="644" t="s">
        <v>35</v>
      </c>
      <c r="C30" s="679" t="s">
        <v>241</v>
      </c>
      <c r="D30" s="12" t="s">
        <v>79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483"/>
      <c r="R30" s="504"/>
      <c r="S30" s="504"/>
      <c r="T30" s="485"/>
      <c r="U30" s="503"/>
      <c r="V30" s="382"/>
      <c r="W30" s="76">
        <f>SUM(E30:U30)</f>
        <v>0</v>
      </c>
      <c r="X30" s="448"/>
      <c r="Y30" s="448"/>
      <c r="Z30" s="249">
        <v>4</v>
      </c>
      <c r="AA30" s="249">
        <v>4</v>
      </c>
      <c r="AB30" s="249">
        <v>4</v>
      </c>
      <c r="AC30" s="249">
        <v>4</v>
      </c>
      <c r="AD30" s="249">
        <v>4</v>
      </c>
      <c r="AE30" s="249">
        <v>4</v>
      </c>
      <c r="AF30" s="249">
        <v>4</v>
      </c>
      <c r="AG30" s="751">
        <v>4</v>
      </c>
      <c r="AH30" s="751">
        <v>4</v>
      </c>
      <c r="AI30" s="743"/>
      <c r="AJ30" s="743"/>
      <c r="AK30" s="743"/>
      <c r="AL30" s="743"/>
      <c r="AM30" s="752" t="s">
        <v>47</v>
      </c>
      <c r="AN30" s="322">
        <f t="shared" si="2"/>
        <v>36</v>
      </c>
      <c r="AO30" s="489"/>
      <c r="AP30" s="489"/>
      <c r="AQ30" s="489"/>
      <c r="AR30" s="489"/>
      <c r="AS30" s="490"/>
      <c r="AT30" s="490"/>
      <c r="AU30" s="490"/>
      <c r="AV30" s="490"/>
      <c r="AW30" s="491"/>
      <c r="AX30" s="49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2"/>
      <c r="BI30" s="127">
        <f t="shared" si="19"/>
        <v>36</v>
      </c>
    </row>
    <row r="31" spans="1:61" ht="16.5" customHeight="1">
      <c r="A31" s="695"/>
      <c r="B31" s="645"/>
      <c r="C31" s="731"/>
      <c r="D31" s="324" t="s">
        <v>80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483"/>
      <c r="R31" s="504"/>
      <c r="S31" s="504"/>
      <c r="T31" s="485"/>
      <c r="U31" s="503"/>
      <c r="V31" s="382"/>
      <c r="W31" s="375">
        <f>SUM(E31:U31)</f>
        <v>0</v>
      </c>
      <c r="X31" s="448"/>
      <c r="Y31" s="448"/>
      <c r="Z31" s="346"/>
      <c r="AA31" s="346"/>
      <c r="AB31" s="346"/>
      <c r="AC31" s="346"/>
      <c r="AD31" s="346"/>
      <c r="AE31" s="346"/>
      <c r="AF31" s="346"/>
      <c r="AG31" s="498"/>
      <c r="AH31" s="498"/>
      <c r="AI31" s="499"/>
      <c r="AJ31" s="499"/>
      <c r="AK31" s="499"/>
      <c r="AL31" s="499"/>
      <c r="AM31" s="755"/>
      <c r="AN31" s="387">
        <f t="shared" si="2"/>
        <v>0</v>
      </c>
      <c r="AO31" s="489"/>
      <c r="AP31" s="489"/>
      <c r="AQ31" s="489"/>
      <c r="AR31" s="489"/>
      <c r="AS31" s="490"/>
      <c r="AT31" s="490"/>
      <c r="AU31" s="490"/>
      <c r="AV31" s="490"/>
      <c r="AW31" s="491"/>
      <c r="AX31" s="49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2"/>
      <c r="BI31" s="453">
        <f t="shared" si="19"/>
        <v>0</v>
      </c>
    </row>
    <row r="32" spans="1:61" ht="16.5" customHeight="1">
      <c r="A32" s="695"/>
      <c r="B32" s="644" t="s">
        <v>166</v>
      </c>
      <c r="C32" s="731" t="s">
        <v>242</v>
      </c>
      <c r="D32" s="12" t="s">
        <v>79</v>
      </c>
      <c r="E32" s="251">
        <v>8</v>
      </c>
      <c r="F32" s="251">
        <v>8</v>
      </c>
      <c r="G32" s="251">
        <v>8</v>
      </c>
      <c r="H32" s="251">
        <v>8</v>
      </c>
      <c r="I32" s="251">
        <v>8</v>
      </c>
      <c r="J32" s="251">
        <v>6</v>
      </c>
      <c r="K32" s="251">
        <v>8</v>
      </c>
      <c r="L32" s="251">
        <v>8</v>
      </c>
      <c r="M32" s="251">
        <v>8</v>
      </c>
      <c r="N32" s="251">
        <v>8</v>
      </c>
      <c r="O32" s="251">
        <v>8</v>
      </c>
      <c r="P32" s="251">
        <v>8</v>
      </c>
      <c r="Q32" s="763">
        <v>6</v>
      </c>
      <c r="R32" s="750"/>
      <c r="S32" s="750"/>
      <c r="T32" s="283"/>
      <c r="U32" s="758"/>
      <c r="V32" s="75" t="s">
        <v>44</v>
      </c>
      <c r="W32" s="76">
        <f>SUM(E32:U32)</f>
        <v>100</v>
      </c>
      <c r="X32" s="448"/>
      <c r="Y32" s="448"/>
      <c r="Z32" s="346"/>
      <c r="AA32" s="346"/>
      <c r="AB32" s="346"/>
      <c r="AC32" s="346"/>
      <c r="AD32" s="346"/>
      <c r="AE32" s="346"/>
      <c r="AF32" s="346"/>
      <c r="AG32" s="498"/>
      <c r="AH32" s="498"/>
      <c r="AI32" s="499"/>
      <c r="AJ32" s="499"/>
      <c r="AK32" s="499"/>
      <c r="AL32" s="499"/>
      <c r="AM32" s="755"/>
      <c r="AN32" s="322">
        <f t="shared" si="2"/>
        <v>0</v>
      </c>
      <c r="AO32" s="489"/>
      <c r="AP32" s="489"/>
      <c r="AQ32" s="489"/>
      <c r="AR32" s="489"/>
      <c r="AS32" s="490"/>
      <c r="AT32" s="490"/>
      <c r="AU32" s="490"/>
      <c r="AV32" s="490"/>
      <c r="AW32" s="491"/>
      <c r="AX32" s="49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2"/>
      <c r="BI32" s="127">
        <f t="shared" si="19"/>
        <v>100</v>
      </c>
    </row>
    <row r="33" spans="1:61" ht="16.5" customHeight="1">
      <c r="A33" s="695"/>
      <c r="B33" s="645"/>
      <c r="C33" s="680"/>
      <c r="D33" s="324" t="s">
        <v>80</v>
      </c>
      <c r="E33" s="345"/>
      <c r="F33" s="345"/>
      <c r="G33" s="345"/>
      <c r="H33" s="345">
        <v>2</v>
      </c>
      <c r="I33" s="345"/>
      <c r="J33" s="345">
        <v>2</v>
      </c>
      <c r="K33" s="345"/>
      <c r="L33" s="345"/>
      <c r="M33" s="345"/>
      <c r="N33" s="345"/>
      <c r="O33" s="345"/>
      <c r="P33" s="345"/>
      <c r="Q33" s="483"/>
      <c r="R33" s="504"/>
      <c r="S33" s="504"/>
      <c r="T33" s="485"/>
      <c r="U33" s="503"/>
      <c r="V33" s="382"/>
      <c r="W33" s="375">
        <f>SUM(E33:U33)</f>
        <v>4</v>
      </c>
      <c r="X33" s="448"/>
      <c r="Y33" s="448"/>
      <c r="Z33" s="346"/>
      <c r="AA33" s="346"/>
      <c r="AB33" s="346"/>
      <c r="AC33" s="346"/>
      <c r="AD33" s="346"/>
      <c r="AE33" s="346"/>
      <c r="AF33" s="346"/>
      <c r="AG33" s="498"/>
      <c r="AH33" s="498"/>
      <c r="AI33" s="499"/>
      <c r="AJ33" s="499"/>
      <c r="AK33" s="499"/>
      <c r="AL33" s="499"/>
      <c r="AM33" s="755"/>
      <c r="AN33" s="387">
        <f t="shared" si="2"/>
        <v>0</v>
      </c>
      <c r="AO33" s="489"/>
      <c r="AP33" s="489"/>
      <c r="AQ33" s="489"/>
      <c r="AR33" s="489"/>
      <c r="AS33" s="490"/>
      <c r="AT33" s="490"/>
      <c r="AU33" s="490"/>
      <c r="AV33" s="490"/>
      <c r="AW33" s="491"/>
      <c r="AX33" s="49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2"/>
      <c r="BI33" s="453">
        <f t="shared" si="19"/>
        <v>4</v>
      </c>
    </row>
    <row r="34" spans="1:61" ht="16.5" customHeight="1">
      <c r="A34" s="695"/>
      <c r="B34" s="644" t="s">
        <v>203</v>
      </c>
      <c r="C34" s="679" t="s">
        <v>243</v>
      </c>
      <c r="D34" s="12" t="s">
        <v>79</v>
      </c>
      <c r="E34" s="73">
        <v>4</v>
      </c>
      <c r="F34" s="73">
        <v>2</v>
      </c>
      <c r="G34" s="73">
        <v>4</v>
      </c>
      <c r="H34" s="73">
        <v>2</v>
      </c>
      <c r="I34" s="73">
        <v>2</v>
      </c>
      <c r="J34" s="73">
        <v>2</v>
      </c>
      <c r="K34" s="73">
        <v>4</v>
      </c>
      <c r="L34" s="73">
        <v>4</v>
      </c>
      <c r="M34" s="73">
        <v>4</v>
      </c>
      <c r="N34" s="73">
        <v>4</v>
      </c>
      <c r="O34" s="73">
        <v>4</v>
      </c>
      <c r="P34" s="73">
        <v>4</v>
      </c>
      <c r="Q34" s="478">
        <v>2</v>
      </c>
      <c r="R34" s="281"/>
      <c r="S34" s="281"/>
      <c r="T34" s="283"/>
      <c r="U34" s="758"/>
      <c r="V34" s="75" t="s">
        <v>44</v>
      </c>
      <c r="W34" s="76">
        <f>SUM(E34:U34)</f>
        <v>42</v>
      </c>
      <c r="X34" s="16"/>
      <c r="Y34" s="16"/>
      <c r="Z34" s="74"/>
      <c r="AA34" s="74"/>
      <c r="AB34" s="74"/>
      <c r="AC34" s="74"/>
      <c r="AD34" s="74"/>
      <c r="AE34" s="74"/>
      <c r="AF34" s="74"/>
      <c r="AG34" s="480"/>
      <c r="AH34" s="480"/>
      <c r="AI34" s="469"/>
      <c r="AJ34" s="469"/>
      <c r="AK34" s="469"/>
      <c r="AL34" s="469"/>
      <c r="AM34" s="291"/>
      <c r="AN34" s="322">
        <f t="shared" si="2"/>
        <v>0</v>
      </c>
      <c r="AO34" s="128"/>
      <c r="AP34" s="128"/>
      <c r="AQ34" s="128"/>
      <c r="AR34" s="128"/>
      <c r="AS34" s="129"/>
      <c r="AT34" s="129"/>
      <c r="AU34" s="129"/>
      <c r="AV34" s="129"/>
      <c r="AW34" s="130"/>
      <c r="AX34" s="130"/>
      <c r="AY34" s="14"/>
      <c r="AZ34" s="14"/>
      <c r="BA34" s="14"/>
      <c r="BB34" s="14"/>
      <c r="BC34" s="14"/>
      <c r="BD34" s="14"/>
      <c r="BE34" s="14"/>
      <c r="BF34" s="14"/>
      <c r="BG34" s="14"/>
      <c r="BH34" s="131"/>
      <c r="BI34" s="127">
        <f t="shared" si="19"/>
        <v>42</v>
      </c>
    </row>
    <row r="35" spans="1:61" ht="14.25" customHeight="1">
      <c r="A35" s="695"/>
      <c r="B35" s="645"/>
      <c r="C35" s="680"/>
      <c r="D35" s="324" t="s">
        <v>80</v>
      </c>
      <c r="E35" s="345"/>
      <c r="F35" s="345">
        <v>2</v>
      </c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483"/>
      <c r="R35" s="504"/>
      <c r="S35" s="504"/>
      <c r="T35" s="485"/>
      <c r="U35" s="503"/>
      <c r="V35" s="382"/>
      <c r="W35" s="375">
        <f>SUM(E35:U35)</f>
        <v>2</v>
      </c>
      <c r="X35" s="448"/>
      <c r="Y35" s="448"/>
      <c r="Z35" s="346"/>
      <c r="AA35" s="346"/>
      <c r="AB35" s="346"/>
      <c r="AC35" s="346"/>
      <c r="AD35" s="346"/>
      <c r="AE35" s="346"/>
      <c r="AF35" s="346"/>
      <c r="AG35" s="498"/>
      <c r="AH35" s="498"/>
      <c r="AI35" s="499"/>
      <c r="AJ35" s="499"/>
      <c r="AK35" s="499"/>
      <c r="AL35" s="499"/>
      <c r="AM35" s="755"/>
      <c r="AN35" s="387">
        <f t="shared" si="2"/>
        <v>0</v>
      </c>
      <c r="AO35" s="489"/>
      <c r="AP35" s="489"/>
      <c r="AQ35" s="489"/>
      <c r="AR35" s="489"/>
      <c r="AS35" s="490"/>
      <c r="AT35" s="490"/>
      <c r="AU35" s="490"/>
      <c r="AV35" s="490"/>
      <c r="AW35" s="491"/>
      <c r="AX35" s="49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2"/>
      <c r="BI35" s="453">
        <f t="shared" si="19"/>
        <v>2</v>
      </c>
    </row>
    <row r="36" spans="1:61" ht="12.75" customHeight="1" thickBot="1">
      <c r="A36" s="696"/>
      <c r="B36" s="545" t="s">
        <v>24</v>
      </c>
      <c r="C36" s="545" t="s">
        <v>25</v>
      </c>
      <c r="D36" s="546" t="s">
        <v>79</v>
      </c>
      <c r="E36" s="547">
        <f>SUM(E37,E41)</f>
        <v>4</v>
      </c>
      <c r="F36" s="547">
        <f t="shared" ref="F36:U36" si="20">SUM(F37,F41)</f>
        <v>4</v>
      </c>
      <c r="G36" s="547">
        <f t="shared" si="20"/>
        <v>4</v>
      </c>
      <c r="H36" s="547">
        <f t="shared" si="20"/>
        <v>4</v>
      </c>
      <c r="I36" s="547">
        <f t="shared" si="20"/>
        <v>4</v>
      </c>
      <c r="J36" s="547">
        <f t="shared" si="20"/>
        <v>4</v>
      </c>
      <c r="K36" s="547">
        <f t="shared" si="20"/>
        <v>2</v>
      </c>
      <c r="L36" s="547">
        <f t="shared" si="20"/>
        <v>2</v>
      </c>
      <c r="M36" s="547">
        <f t="shared" si="20"/>
        <v>4</v>
      </c>
      <c r="N36" s="547">
        <f t="shared" si="20"/>
        <v>2</v>
      </c>
      <c r="O36" s="547">
        <f t="shared" si="20"/>
        <v>2</v>
      </c>
      <c r="P36" s="547">
        <f t="shared" si="20"/>
        <v>2</v>
      </c>
      <c r="Q36" s="548">
        <f t="shared" si="20"/>
        <v>2</v>
      </c>
      <c r="R36" s="287">
        <f t="shared" si="20"/>
        <v>36</v>
      </c>
      <c r="S36" s="287">
        <f t="shared" si="20"/>
        <v>36</v>
      </c>
      <c r="T36" s="470">
        <f t="shared" ref="T36" si="21">SUM(T37,T41)</f>
        <v>36</v>
      </c>
      <c r="U36" s="400"/>
      <c r="V36" s="80"/>
      <c r="W36" s="399">
        <f>SUM(W37,W41)</f>
        <v>148</v>
      </c>
      <c r="X36" s="547">
        <f>SUM(X37,X41)</f>
        <v>0</v>
      </c>
      <c r="Y36" s="547">
        <f t="shared" ref="Y36" si="22">SUM(Y37,Y41)</f>
        <v>0</v>
      </c>
      <c r="Z36" s="547">
        <f>SUM(Z37,Z41)</f>
        <v>20</v>
      </c>
      <c r="AA36" s="547">
        <f t="shared" ref="AA36" si="23">SUM(AA37,AA41)</f>
        <v>20</v>
      </c>
      <c r="AB36" s="547">
        <f t="shared" ref="AB36" si="24">SUM(AB37,AB41)</f>
        <v>20</v>
      </c>
      <c r="AC36" s="547">
        <f t="shared" ref="AC36" si="25">SUM(AC37,AC41)</f>
        <v>20</v>
      </c>
      <c r="AD36" s="547">
        <f t="shared" ref="AD36" si="26">SUM(AD37,AD41)</f>
        <v>22</v>
      </c>
      <c r="AE36" s="547">
        <f t="shared" ref="AE36" si="27">SUM(AE37,AE41)</f>
        <v>18</v>
      </c>
      <c r="AF36" s="547">
        <f t="shared" ref="AF36" si="28">SUM(AF37,AF41)</f>
        <v>18</v>
      </c>
      <c r="AG36" s="547">
        <f t="shared" ref="AG36" si="29">SUM(AG37,AG41)</f>
        <v>18</v>
      </c>
      <c r="AH36" s="547">
        <f t="shared" ref="AH36" si="30">SUM(AH37,AH41)</f>
        <v>18</v>
      </c>
      <c r="AI36" s="470">
        <f t="shared" ref="AI36:AK36" si="31">SUM(AI37,AI41)</f>
        <v>36</v>
      </c>
      <c r="AJ36" s="470">
        <f t="shared" ref="AJ36:AL36" si="32">SUM(AJ37,AJ41)</f>
        <v>36</v>
      </c>
      <c r="AK36" s="470">
        <f t="shared" si="31"/>
        <v>36</v>
      </c>
      <c r="AL36" s="470">
        <f t="shared" si="32"/>
        <v>36</v>
      </c>
      <c r="AM36" s="753"/>
      <c r="AN36" s="547">
        <f t="shared" ref="AN36" si="33">SUM(AN37,AN41)</f>
        <v>246</v>
      </c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549"/>
      <c r="BI36" s="136">
        <f>SUM(W36,AN36)</f>
        <v>394</v>
      </c>
    </row>
    <row r="37" spans="1:61" ht="40.5" customHeight="1" thickBot="1">
      <c r="A37" s="695"/>
      <c r="B37" s="529" t="s">
        <v>26</v>
      </c>
      <c r="C37" s="530" t="s">
        <v>211</v>
      </c>
      <c r="D37" s="531" t="s">
        <v>79</v>
      </c>
      <c r="E37" s="532">
        <f>E38</f>
        <v>4</v>
      </c>
      <c r="F37" s="532">
        <f t="shared" ref="F37:Q37" si="34">F38</f>
        <v>4</v>
      </c>
      <c r="G37" s="532">
        <f t="shared" si="34"/>
        <v>4</v>
      </c>
      <c r="H37" s="532">
        <f t="shared" si="34"/>
        <v>4</v>
      </c>
      <c r="I37" s="532">
        <f t="shared" si="34"/>
        <v>4</v>
      </c>
      <c r="J37" s="532">
        <f t="shared" si="34"/>
        <v>4</v>
      </c>
      <c r="K37" s="532">
        <f t="shared" si="34"/>
        <v>2</v>
      </c>
      <c r="L37" s="532">
        <f t="shared" si="34"/>
        <v>2</v>
      </c>
      <c r="M37" s="532">
        <f t="shared" si="34"/>
        <v>4</v>
      </c>
      <c r="N37" s="532">
        <f t="shared" si="34"/>
        <v>2</v>
      </c>
      <c r="O37" s="532">
        <f t="shared" si="34"/>
        <v>2</v>
      </c>
      <c r="P37" s="532">
        <f t="shared" si="34"/>
        <v>2</v>
      </c>
      <c r="Q37" s="533">
        <f t="shared" si="34"/>
        <v>2</v>
      </c>
      <c r="R37" s="534">
        <f>SUM(R38,R40)</f>
        <v>36</v>
      </c>
      <c r="S37" s="534">
        <f t="shared" ref="S37:U37" si="35">SUM(S38,S40)</f>
        <v>36</v>
      </c>
      <c r="T37" s="534">
        <f t="shared" si="35"/>
        <v>36</v>
      </c>
      <c r="U37" s="762"/>
      <c r="V37" s="177"/>
      <c r="W37" s="535">
        <f>SUM(E37:U37)</f>
        <v>148</v>
      </c>
      <c r="X37" s="536"/>
      <c r="Y37" s="536"/>
      <c r="Z37" s="532">
        <f>SUM(Z38,Z40)</f>
        <v>8</v>
      </c>
      <c r="AA37" s="532">
        <f t="shared" ref="AA37:AH37" si="36">SUM(AA38,AA40)</f>
        <v>8</v>
      </c>
      <c r="AB37" s="532">
        <f t="shared" si="36"/>
        <v>8</v>
      </c>
      <c r="AC37" s="532">
        <f t="shared" si="36"/>
        <v>8</v>
      </c>
      <c r="AD37" s="532">
        <f t="shared" si="36"/>
        <v>8</v>
      </c>
      <c r="AE37" s="532">
        <f t="shared" si="36"/>
        <v>6</v>
      </c>
      <c r="AF37" s="532">
        <f t="shared" si="36"/>
        <v>6</v>
      </c>
      <c r="AG37" s="532">
        <f t="shared" si="36"/>
        <v>6</v>
      </c>
      <c r="AH37" s="532">
        <f t="shared" si="36"/>
        <v>6</v>
      </c>
      <c r="AI37" s="537"/>
      <c r="AJ37" s="537"/>
      <c r="AK37" s="537"/>
      <c r="AL37" s="537"/>
      <c r="AM37" s="538"/>
      <c r="AN37" s="535">
        <f>SUM(Y37:AJ37,AK37:AL37)</f>
        <v>64</v>
      </c>
      <c r="AO37" s="539"/>
      <c r="AP37" s="539"/>
      <c r="AQ37" s="539"/>
      <c r="AR37" s="539"/>
      <c r="AS37" s="540"/>
      <c r="AT37" s="540"/>
      <c r="AU37" s="540"/>
      <c r="AV37" s="540"/>
      <c r="AW37" s="541"/>
      <c r="AX37" s="541"/>
      <c r="AY37" s="542"/>
      <c r="AZ37" s="542"/>
      <c r="BA37" s="542"/>
      <c r="BB37" s="542"/>
      <c r="BC37" s="542"/>
      <c r="BD37" s="542"/>
      <c r="BE37" s="542"/>
      <c r="BF37" s="542"/>
      <c r="BG37" s="542"/>
      <c r="BH37" s="543"/>
      <c r="BI37" s="544">
        <f t="shared" si="19"/>
        <v>212</v>
      </c>
    </row>
    <row r="38" spans="1:61" ht="13.5" customHeight="1">
      <c r="A38" s="696"/>
      <c r="B38" s="744" t="s">
        <v>223</v>
      </c>
      <c r="C38" s="741" t="s">
        <v>224</v>
      </c>
      <c r="D38" s="526" t="s">
        <v>79</v>
      </c>
      <c r="E38" s="368">
        <v>4</v>
      </c>
      <c r="F38" s="368">
        <v>4</v>
      </c>
      <c r="G38" s="368">
        <v>4</v>
      </c>
      <c r="H38" s="368">
        <v>4</v>
      </c>
      <c r="I38" s="368">
        <v>4</v>
      </c>
      <c r="J38" s="368">
        <v>4</v>
      </c>
      <c r="K38" s="368">
        <v>2</v>
      </c>
      <c r="L38" s="368">
        <v>2</v>
      </c>
      <c r="M38" s="368">
        <v>4</v>
      </c>
      <c r="N38" s="368">
        <v>2</v>
      </c>
      <c r="O38" s="368">
        <v>2</v>
      </c>
      <c r="P38" s="368">
        <v>2</v>
      </c>
      <c r="Q38" s="527">
        <v>2</v>
      </c>
      <c r="R38" s="286"/>
      <c r="S38" s="286"/>
      <c r="T38" s="285"/>
      <c r="U38" s="482"/>
      <c r="V38" s="321" t="s">
        <v>44</v>
      </c>
      <c r="W38" s="322">
        <f>SUM(E38:U38)</f>
        <v>40</v>
      </c>
      <c r="X38" s="138"/>
      <c r="Y38" s="138"/>
      <c r="Z38" s="368">
        <v>8</v>
      </c>
      <c r="AA38" s="368">
        <v>8</v>
      </c>
      <c r="AB38" s="368">
        <v>8</v>
      </c>
      <c r="AC38" s="368">
        <v>8</v>
      </c>
      <c r="AD38" s="368">
        <v>8</v>
      </c>
      <c r="AE38" s="368">
        <v>6</v>
      </c>
      <c r="AF38" s="368">
        <v>6</v>
      </c>
      <c r="AG38" s="416">
        <v>6</v>
      </c>
      <c r="AH38" s="416">
        <v>6</v>
      </c>
      <c r="AI38" s="747"/>
      <c r="AJ38" s="747"/>
      <c r="AK38" s="747"/>
      <c r="AL38" s="747"/>
      <c r="AM38" s="516" t="s">
        <v>44</v>
      </c>
      <c r="AN38" s="606">
        <f>SUM(Z38:AH38)</f>
        <v>64</v>
      </c>
      <c r="AO38" s="140"/>
      <c r="AP38" s="140"/>
      <c r="AQ38" s="140"/>
      <c r="AR38" s="140"/>
      <c r="AS38" s="141"/>
      <c r="AT38" s="141"/>
      <c r="AU38" s="141"/>
      <c r="AV38" s="141"/>
      <c r="AW38" s="142"/>
      <c r="AX38" s="142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5">
        <f t="shared" si="19"/>
        <v>104</v>
      </c>
    </row>
    <row r="39" spans="1:61" ht="13.5" customHeight="1">
      <c r="A39" s="696"/>
      <c r="B39" s="740"/>
      <c r="C39" s="686"/>
      <c r="D39" s="324" t="s">
        <v>80</v>
      </c>
      <c r="E39" s="368"/>
      <c r="F39" s="368"/>
      <c r="G39" s="368"/>
      <c r="H39" s="368"/>
      <c r="I39" s="368"/>
      <c r="J39" s="368"/>
      <c r="K39" s="368"/>
      <c r="L39" s="368"/>
      <c r="M39" s="368"/>
      <c r="N39" s="368">
        <v>2</v>
      </c>
      <c r="O39" s="368">
        <v>2</v>
      </c>
      <c r="P39" s="368"/>
      <c r="Q39" s="527"/>
      <c r="R39" s="286"/>
      <c r="S39" s="286"/>
      <c r="T39" s="285"/>
      <c r="U39" s="482"/>
      <c r="V39" s="321"/>
      <c r="W39" s="322">
        <f>SUM(E39:Q39)</f>
        <v>4</v>
      </c>
      <c r="X39" s="138"/>
      <c r="Y39" s="138"/>
      <c r="Z39" s="317">
        <v>2</v>
      </c>
      <c r="AA39" s="317"/>
      <c r="AB39" s="317"/>
      <c r="AC39" s="317"/>
      <c r="AD39" s="317"/>
      <c r="AE39" s="317"/>
      <c r="AF39" s="317"/>
      <c r="AG39" s="528"/>
      <c r="AH39" s="528"/>
      <c r="AI39" s="286"/>
      <c r="AJ39" s="286"/>
      <c r="AK39" s="286"/>
      <c r="AL39" s="286"/>
      <c r="AM39" s="746"/>
      <c r="AN39" s="318">
        <f t="shared" ref="AN39:AN40" si="37">SUM(Z39:AH39)</f>
        <v>2</v>
      </c>
      <c r="AO39" s="140"/>
      <c r="AP39" s="140"/>
      <c r="AQ39" s="140"/>
      <c r="AR39" s="140"/>
      <c r="AS39" s="141"/>
      <c r="AT39" s="141"/>
      <c r="AU39" s="141"/>
      <c r="AV39" s="141"/>
      <c r="AW39" s="142"/>
      <c r="AX39" s="142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5">
        <f t="shared" si="19"/>
        <v>6</v>
      </c>
    </row>
    <row r="40" spans="1:61" ht="15" customHeight="1">
      <c r="A40" s="696"/>
      <c r="B40" s="595" t="s">
        <v>244</v>
      </c>
      <c r="C40" s="596" t="s">
        <v>245</v>
      </c>
      <c r="D40" s="526" t="s">
        <v>79</v>
      </c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498"/>
      <c r="R40" s="743">
        <v>36</v>
      </c>
      <c r="S40" s="743">
        <v>36</v>
      </c>
      <c r="T40" s="743">
        <v>36</v>
      </c>
      <c r="U40" s="749"/>
      <c r="V40" s="75" t="s">
        <v>47</v>
      </c>
      <c r="W40" s="76">
        <f>SUM(Q40:U40)</f>
        <v>108</v>
      </c>
      <c r="X40" s="502"/>
      <c r="Y40" s="502"/>
      <c r="Z40" s="748"/>
      <c r="AA40" s="748"/>
      <c r="AB40" s="748"/>
      <c r="AC40" s="748"/>
      <c r="AD40" s="748"/>
      <c r="AE40" s="748"/>
      <c r="AF40" s="748"/>
      <c r="AG40" s="749"/>
      <c r="AH40" s="749"/>
      <c r="AI40" s="750"/>
      <c r="AJ40" s="743"/>
      <c r="AK40" s="750"/>
      <c r="AL40" s="743"/>
      <c r="AM40" s="291"/>
      <c r="AN40" s="606">
        <f t="shared" si="37"/>
        <v>0</v>
      </c>
      <c r="AO40" s="505"/>
      <c r="AP40" s="505"/>
      <c r="AQ40" s="505"/>
      <c r="AR40" s="505"/>
      <c r="AS40" s="506"/>
      <c r="AT40" s="506"/>
      <c r="AU40" s="506"/>
      <c r="AV40" s="506"/>
      <c r="AW40" s="507"/>
      <c r="AX40" s="507"/>
      <c r="AY40" s="508"/>
      <c r="AZ40" s="508"/>
      <c r="BA40" s="508"/>
      <c r="BB40" s="508"/>
      <c r="BC40" s="508"/>
      <c r="BD40" s="508"/>
      <c r="BE40" s="508"/>
      <c r="BF40" s="508"/>
      <c r="BG40" s="508"/>
      <c r="BH40" s="508"/>
      <c r="BI40" s="453">
        <f t="shared" si="19"/>
        <v>108</v>
      </c>
    </row>
    <row r="41" spans="1:61" ht="53.25" customHeight="1" thickBot="1">
      <c r="A41" s="695"/>
      <c r="B41" s="473" t="s">
        <v>133</v>
      </c>
      <c r="C41" s="745" t="s">
        <v>228</v>
      </c>
      <c r="D41" s="474" t="s">
        <v>79</v>
      </c>
      <c r="E41" s="399">
        <f>SUM(E42,E50)</f>
        <v>0</v>
      </c>
      <c r="F41" s="399">
        <f t="shared" ref="F41:U41" si="38">SUM(F42,F50)</f>
        <v>0</v>
      </c>
      <c r="G41" s="399">
        <f t="shared" si="38"/>
        <v>0</v>
      </c>
      <c r="H41" s="399">
        <f t="shared" si="38"/>
        <v>0</v>
      </c>
      <c r="I41" s="399">
        <f t="shared" si="38"/>
        <v>0</v>
      </c>
      <c r="J41" s="399">
        <f t="shared" si="38"/>
        <v>0</v>
      </c>
      <c r="K41" s="399">
        <f t="shared" si="38"/>
        <v>0</v>
      </c>
      <c r="L41" s="399">
        <f t="shared" si="38"/>
        <v>0</v>
      </c>
      <c r="M41" s="399">
        <f t="shared" si="38"/>
        <v>0</v>
      </c>
      <c r="N41" s="399">
        <f t="shared" si="38"/>
        <v>0</v>
      </c>
      <c r="O41" s="399">
        <f t="shared" si="38"/>
        <v>0</v>
      </c>
      <c r="P41" s="399">
        <f t="shared" si="38"/>
        <v>0</v>
      </c>
      <c r="Q41" s="399">
        <f t="shared" si="38"/>
        <v>0</v>
      </c>
      <c r="R41" s="287">
        <f t="shared" si="38"/>
        <v>0</v>
      </c>
      <c r="S41" s="287">
        <f t="shared" si="38"/>
        <v>0</v>
      </c>
      <c r="T41" s="287">
        <f t="shared" si="38"/>
        <v>0</v>
      </c>
      <c r="U41" s="632"/>
      <c r="V41" s="80"/>
      <c r="W41" s="115">
        <f>SUM(E41:U41)</f>
        <v>0</v>
      </c>
      <c r="X41" s="520"/>
      <c r="Y41" s="520"/>
      <c r="Z41" s="399">
        <f>SUM(Z42,Z50,)</f>
        <v>12</v>
      </c>
      <c r="AA41" s="399">
        <f t="shared" ref="AA41:AL41" si="39">SUM(AA42,AA50,)</f>
        <v>12</v>
      </c>
      <c r="AB41" s="399">
        <f t="shared" si="39"/>
        <v>12</v>
      </c>
      <c r="AC41" s="399">
        <f t="shared" si="39"/>
        <v>12</v>
      </c>
      <c r="AD41" s="399">
        <f t="shared" si="39"/>
        <v>14</v>
      </c>
      <c r="AE41" s="399">
        <f t="shared" si="39"/>
        <v>12</v>
      </c>
      <c r="AF41" s="399">
        <f t="shared" si="39"/>
        <v>12</v>
      </c>
      <c r="AG41" s="399">
        <f t="shared" si="39"/>
        <v>12</v>
      </c>
      <c r="AH41" s="399">
        <f t="shared" si="39"/>
        <v>12</v>
      </c>
      <c r="AI41" s="287">
        <f t="shared" si="39"/>
        <v>36</v>
      </c>
      <c r="AJ41" s="287">
        <f t="shared" si="39"/>
        <v>36</v>
      </c>
      <c r="AK41" s="287">
        <f t="shared" si="39"/>
        <v>36</v>
      </c>
      <c r="AL41" s="287">
        <f t="shared" si="39"/>
        <v>36</v>
      </c>
      <c r="AM41" s="756"/>
      <c r="AN41" s="402">
        <f>SUM(Y41:AJ41)</f>
        <v>182</v>
      </c>
      <c r="AO41" s="521"/>
      <c r="AP41" s="521"/>
      <c r="AQ41" s="521"/>
      <c r="AR41" s="521"/>
      <c r="AS41" s="522"/>
      <c r="AT41" s="522"/>
      <c r="AU41" s="522"/>
      <c r="AV41" s="522"/>
      <c r="AW41" s="523"/>
      <c r="AX41" s="523"/>
      <c r="AY41" s="524"/>
      <c r="AZ41" s="524"/>
      <c r="BA41" s="524"/>
      <c r="BB41" s="524"/>
      <c r="BC41" s="524"/>
      <c r="BD41" s="524"/>
      <c r="BE41" s="524"/>
      <c r="BF41" s="524"/>
      <c r="BG41" s="524"/>
      <c r="BH41" s="525"/>
      <c r="BI41" s="136">
        <f t="shared" si="19"/>
        <v>182</v>
      </c>
    </row>
    <row r="42" spans="1:61" ht="15" customHeight="1">
      <c r="A42" s="695"/>
      <c r="B42" s="683" t="s">
        <v>246</v>
      </c>
      <c r="C42" s="686" t="s">
        <v>247</v>
      </c>
      <c r="D42" s="202" t="s">
        <v>79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514"/>
      <c r="R42" s="515"/>
      <c r="S42" s="515"/>
      <c r="T42" s="285"/>
      <c r="U42" s="482"/>
      <c r="V42" s="321"/>
      <c r="W42" s="322">
        <f>SUM(E42:U42)</f>
        <v>0</v>
      </c>
      <c r="X42" s="138"/>
      <c r="Y42" s="138"/>
      <c r="Z42" s="203">
        <v>12</v>
      </c>
      <c r="AA42" s="203">
        <v>12</v>
      </c>
      <c r="AB42" s="203">
        <v>12</v>
      </c>
      <c r="AC42" s="203">
        <v>12</v>
      </c>
      <c r="AD42" s="203">
        <v>14</v>
      </c>
      <c r="AE42" s="203">
        <v>12</v>
      </c>
      <c r="AF42" s="203">
        <v>12</v>
      </c>
      <c r="AG42" s="439">
        <v>12</v>
      </c>
      <c r="AH42" s="439">
        <v>12</v>
      </c>
      <c r="AI42" s="511"/>
      <c r="AJ42" s="511"/>
      <c r="AK42" s="511"/>
      <c r="AL42" s="511"/>
      <c r="AM42" s="516" t="s">
        <v>44</v>
      </c>
      <c r="AN42" s="275">
        <f>SUM(Y42:AJ42,AK42:AL42)</f>
        <v>110</v>
      </c>
      <c r="AO42" s="517"/>
      <c r="AP42" s="517"/>
      <c r="AQ42" s="517"/>
      <c r="AR42" s="517"/>
      <c r="AS42" s="518"/>
      <c r="AT42" s="518"/>
      <c r="AU42" s="518"/>
      <c r="AV42" s="518"/>
      <c r="AW42" s="519"/>
      <c r="AX42" s="519"/>
      <c r="AY42" s="420"/>
      <c r="AZ42" s="420"/>
      <c r="BA42" s="420"/>
      <c r="BB42" s="420"/>
      <c r="BC42" s="420"/>
      <c r="BD42" s="420"/>
      <c r="BE42" s="420"/>
      <c r="BF42" s="420"/>
      <c r="BG42" s="420"/>
      <c r="BH42" s="421"/>
      <c r="BI42" s="145">
        <f t="shared" si="19"/>
        <v>110</v>
      </c>
    </row>
    <row r="43" spans="1:61" ht="12.75" hidden="1" customHeight="1">
      <c r="A43" s="695"/>
      <c r="B43" s="683"/>
      <c r="C43" s="686"/>
      <c r="D43" s="12" t="s">
        <v>79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468"/>
      <c r="R43" s="280"/>
      <c r="S43" s="280"/>
      <c r="T43" s="283"/>
      <c r="U43" s="758"/>
      <c r="V43" s="75"/>
      <c r="W43" s="76">
        <f>SUM(E43:U43)</f>
        <v>0</v>
      </c>
      <c r="X43" s="16"/>
      <c r="Y43" s="16"/>
      <c r="Z43" s="14"/>
      <c r="AA43" s="14"/>
      <c r="AB43" s="14"/>
      <c r="AC43" s="14"/>
      <c r="AD43" s="14"/>
      <c r="AE43" s="14"/>
      <c r="AF43" s="14"/>
      <c r="AG43" s="468"/>
      <c r="AH43" s="468"/>
      <c r="AI43" s="280"/>
      <c r="AJ43" s="280"/>
      <c r="AK43" s="280"/>
      <c r="AL43" s="280"/>
      <c r="AM43" s="291"/>
      <c r="AN43" s="322">
        <f t="shared" ref="AN43:AN50" si="40">SUM(Y43:AJ43,AK43:AL43)</f>
        <v>0</v>
      </c>
      <c r="AO43" s="128"/>
      <c r="AP43" s="128"/>
      <c r="AQ43" s="128"/>
      <c r="AR43" s="128"/>
      <c r="AS43" s="129"/>
      <c r="AT43" s="129"/>
      <c r="AU43" s="129"/>
      <c r="AV43" s="129"/>
      <c r="AW43" s="130"/>
      <c r="AX43" s="130"/>
      <c r="AY43" s="14"/>
      <c r="AZ43" s="14"/>
      <c r="BA43" s="14"/>
      <c r="BB43" s="14"/>
      <c r="BC43" s="14"/>
      <c r="BD43" s="14"/>
      <c r="BE43" s="14"/>
      <c r="BF43" s="14"/>
      <c r="BG43" s="14"/>
      <c r="BH43" s="131"/>
      <c r="BI43" s="453">
        <f t="shared" si="19"/>
        <v>0</v>
      </c>
    </row>
    <row r="44" spans="1:61" ht="12.75" hidden="1" customHeight="1">
      <c r="A44" s="695"/>
      <c r="B44" s="683"/>
      <c r="C44" s="686"/>
      <c r="D44" s="15" t="s">
        <v>80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468"/>
      <c r="R44" s="280"/>
      <c r="S44" s="280"/>
      <c r="T44" s="283"/>
      <c r="U44" s="758"/>
      <c r="V44" s="75"/>
      <c r="W44" s="76">
        <f>SUM(E44:U44)</f>
        <v>0</v>
      </c>
      <c r="X44" s="16"/>
      <c r="Y44" s="16"/>
      <c r="Z44" s="14"/>
      <c r="AA44" s="14"/>
      <c r="AB44" s="14"/>
      <c r="AC44" s="14"/>
      <c r="AD44" s="14"/>
      <c r="AE44" s="14"/>
      <c r="AF44" s="14"/>
      <c r="AG44" s="468"/>
      <c r="AH44" s="468"/>
      <c r="AI44" s="280"/>
      <c r="AJ44" s="280"/>
      <c r="AK44" s="280"/>
      <c r="AL44" s="280"/>
      <c r="AM44" s="291"/>
      <c r="AN44" s="322">
        <f t="shared" si="40"/>
        <v>0</v>
      </c>
      <c r="AO44" s="128"/>
      <c r="AP44" s="128"/>
      <c r="AQ44" s="128"/>
      <c r="AR44" s="128"/>
      <c r="AS44" s="129"/>
      <c r="AT44" s="129"/>
      <c r="AU44" s="129"/>
      <c r="AV44" s="129"/>
      <c r="AW44" s="130"/>
      <c r="AX44" s="130"/>
      <c r="AY44" s="14"/>
      <c r="AZ44" s="14"/>
      <c r="BA44" s="14"/>
      <c r="BB44" s="14"/>
      <c r="BC44" s="14"/>
      <c r="BD44" s="14"/>
      <c r="BE44" s="14"/>
      <c r="BF44" s="14"/>
      <c r="BG44" s="14"/>
      <c r="BH44" s="131"/>
      <c r="BI44" s="127">
        <f t="shared" si="19"/>
        <v>0</v>
      </c>
    </row>
    <row r="45" spans="1:61" ht="12.75" hidden="1" customHeight="1">
      <c r="A45" s="695"/>
      <c r="B45" s="683"/>
      <c r="C45" s="686"/>
      <c r="D45" s="12" t="s">
        <v>79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68"/>
      <c r="R45" s="280"/>
      <c r="S45" s="280"/>
      <c r="T45" s="283"/>
      <c r="U45" s="758"/>
      <c r="V45" s="75"/>
      <c r="W45" s="76">
        <f>SUM(E45:U45)</f>
        <v>0</v>
      </c>
      <c r="X45" s="16"/>
      <c r="Y45" s="16"/>
      <c r="Z45" s="14"/>
      <c r="AA45" s="14"/>
      <c r="AB45" s="14"/>
      <c r="AC45" s="14"/>
      <c r="AD45" s="14"/>
      <c r="AE45" s="14"/>
      <c r="AF45" s="14"/>
      <c r="AG45" s="468"/>
      <c r="AH45" s="468"/>
      <c r="AI45" s="280"/>
      <c r="AJ45" s="280"/>
      <c r="AK45" s="280"/>
      <c r="AL45" s="280"/>
      <c r="AM45" s="291"/>
      <c r="AN45" s="322">
        <f t="shared" si="40"/>
        <v>0</v>
      </c>
      <c r="AO45" s="128"/>
      <c r="AP45" s="128"/>
      <c r="AQ45" s="128"/>
      <c r="AR45" s="128"/>
      <c r="AS45" s="129"/>
      <c r="AT45" s="129"/>
      <c r="AU45" s="129"/>
      <c r="AV45" s="129"/>
      <c r="AW45" s="130"/>
      <c r="AX45" s="130"/>
      <c r="AY45" s="14"/>
      <c r="AZ45" s="14"/>
      <c r="BA45" s="14"/>
      <c r="BB45" s="14"/>
      <c r="BC45" s="14"/>
      <c r="BD45" s="14"/>
      <c r="BE45" s="14"/>
      <c r="BF45" s="14"/>
      <c r="BG45" s="14"/>
      <c r="BH45" s="131"/>
      <c r="BI45" s="127">
        <f t="shared" si="19"/>
        <v>0</v>
      </c>
    </row>
    <row r="46" spans="1:61" ht="12.75" hidden="1" customHeight="1">
      <c r="A46" s="695"/>
      <c r="B46" s="683"/>
      <c r="C46" s="686"/>
      <c r="D46" s="15" t="s">
        <v>80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68"/>
      <c r="R46" s="280"/>
      <c r="S46" s="280"/>
      <c r="T46" s="283"/>
      <c r="U46" s="758"/>
      <c r="V46" s="75"/>
      <c r="W46" s="76">
        <f>SUM(E46:U46)</f>
        <v>0</v>
      </c>
      <c r="X46" s="16"/>
      <c r="Y46" s="16"/>
      <c r="Z46" s="14"/>
      <c r="AA46" s="14"/>
      <c r="AB46" s="14"/>
      <c r="AC46" s="14"/>
      <c r="AD46" s="14"/>
      <c r="AE46" s="14"/>
      <c r="AF46" s="14"/>
      <c r="AG46" s="468"/>
      <c r="AH46" s="468"/>
      <c r="AI46" s="280"/>
      <c r="AJ46" s="280"/>
      <c r="AK46" s="280"/>
      <c r="AL46" s="280"/>
      <c r="AM46" s="291"/>
      <c r="AN46" s="322">
        <f t="shared" si="40"/>
        <v>0</v>
      </c>
      <c r="AO46" s="128"/>
      <c r="AP46" s="128"/>
      <c r="AQ46" s="128"/>
      <c r="AR46" s="128"/>
      <c r="AS46" s="129"/>
      <c r="AT46" s="129"/>
      <c r="AU46" s="129"/>
      <c r="AV46" s="129"/>
      <c r="AW46" s="130"/>
      <c r="AX46" s="130"/>
      <c r="AY46" s="14"/>
      <c r="AZ46" s="14"/>
      <c r="BA46" s="14"/>
      <c r="BB46" s="14"/>
      <c r="BC46" s="14"/>
      <c r="BD46" s="14"/>
      <c r="BE46" s="14"/>
      <c r="BF46" s="14"/>
      <c r="BG46" s="14"/>
      <c r="BH46" s="131"/>
      <c r="BI46" s="453">
        <f t="shared" si="19"/>
        <v>0</v>
      </c>
    </row>
    <row r="47" spans="1:61" ht="12.75" hidden="1" customHeight="1">
      <c r="A47" s="695"/>
      <c r="B47" s="683"/>
      <c r="C47" s="686"/>
      <c r="D47" s="12" t="s">
        <v>79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468"/>
      <c r="R47" s="280"/>
      <c r="S47" s="280"/>
      <c r="T47" s="283"/>
      <c r="U47" s="758"/>
      <c r="V47" s="75"/>
      <c r="W47" s="76">
        <f>SUM(E47:U47)</f>
        <v>0</v>
      </c>
      <c r="X47" s="16"/>
      <c r="Y47" s="16"/>
      <c r="Z47" s="14"/>
      <c r="AA47" s="14"/>
      <c r="AB47" s="14"/>
      <c r="AC47" s="14"/>
      <c r="AD47" s="14"/>
      <c r="AE47" s="14"/>
      <c r="AF47" s="14"/>
      <c r="AG47" s="468"/>
      <c r="AH47" s="468"/>
      <c r="AI47" s="280"/>
      <c r="AJ47" s="280"/>
      <c r="AK47" s="280"/>
      <c r="AL47" s="280"/>
      <c r="AM47" s="291"/>
      <c r="AN47" s="322">
        <f t="shared" si="40"/>
        <v>0</v>
      </c>
      <c r="AO47" s="128"/>
      <c r="AP47" s="128"/>
      <c r="AQ47" s="128"/>
      <c r="AR47" s="128"/>
      <c r="AS47" s="129"/>
      <c r="AT47" s="129"/>
      <c r="AU47" s="129"/>
      <c r="AV47" s="129"/>
      <c r="AW47" s="130"/>
      <c r="AX47" s="130"/>
      <c r="AY47" s="14"/>
      <c r="AZ47" s="14"/>
      <c r="BA47" s="14"/>
      <c r="BB47" s="14"/>
      <c r="BC47" s="14"/>
      <c r="BD47" s="14"/>
      <c r="BE47" s="14"/>
      <c r="BF47" s="14"/>
      <c r="BG47" s="14"/>
      <c r="BH47" s="131"/>
      <c r="BI47" s="127">
        <f t="shared" si="19"/>
        <v>0</v>
      </c>
    </row>
    <row r="48" spans="1:61" ht="12.75" hidden="1" customHeight="1">
      <c r="A48" s="695"/>
      <c r="B48" s="683"/>
      <c r="C48" s="686"/>
      <c r="D48" s="15" t="s">
        <v>80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468"/>
      <c r="R48" s="280"/>
      <c r="S48" s="280"/>
      <c r="T48" s="283"/>
      <c r="U48" s="758"/>
      <c r="V48" s="75"/>
      <c r="W48" s="76">
        <f>SUM(E48:U48)</f>
        <v>0</v>
      </c>
      <c r="X48" s="16"/>
      <c r="Y48" s="16"/>
      <c r="Z48" s="14"/>
      <c r="AA48" s="14"/>
      <c r="AB48" s="14"/>
      <c r="AC48" s="14"/>
      <c r="AD48" s="14"/>
      <c r="AE48" s="14"/>
      <c r="AF48" s="14"/>
      <c r="AG48" s="468"/>
      <c r="AH48" s="468"/>
      <c r="AI48" s="280"/>
      <c r="AJ48" s="280"/>
      <c r="AK48" s="280"/>
      <c r="AL48" s="280"/>
      <c r="AM48" s="291"/>
      <c r="AN48" s="322">
        <f t="shared" si="40"/>
        <v>0</v>
      </c>
      <c r="AO48" s="128"/>
      <c r="AP48" s="128"/>
      <c r="AQ48" s="128"/>
      <c r="AR48" s="128"/>
      <c r="AS48" s="129"/>
      <c r="AT48" s="129"/>
      <c r="AU48" s="129"/>
      <c r="AV48" s="129"/>
      <c r="AW48" s="130"/>
      <c r="AX48" s="130"/>
      <c r="AY48" s="14"/>
      <c r="AZ48" s="14"/>
      <c r="BA48" s="14"/>
      <c r="BB48" s="14"/>
      <c r="BC48" s="14"/>
      <c r="BD48" s="14"/>
      <c r="BE48" s="14"/>
      <c r="BF48" s="14"/>
      <c r="BG48" s="14"/>
      <c r="BH48" s="131"/>
      <c r="BI48" s="127">
        <f t="shared" si="19"/>
        <v>0</v>
      </c>
    </row>
    <row r="49" spans="1:61" ht="15.75" customHeight="1">
      <c r="A49" s="695"/>
      <c r="B49" s="645"/>
      <c r="C49" s="687"/>
      <c r="D49" s="324" t="s">
        <v>80</v>
      </c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484"/>
      <c r="R49" s="487"/>
      <c r="S49" s="487"/>
      <c r="T49" s="485"/>
      <c r="U49" s="503"/>
      <c r="V49" s="382"/>
      <c r="W49" s="375">
        <f>SUM(E49:U49)</f>
        <v>0</v>
      </c>
      <c r="X49" s="448"/>
      <c r="Y49" s="448"/>
      <c r="Z49" s="346"/>
      <c r="AA49" s="346"/>
      <c r="AB49" s="346"/>
      <c r="AC49" s="346"/>
      <c r="AD49" s="346"/>
      <c r="AE49" s="346">
        <v>2</v>
      </c>
      <c r="AF49" s="346">
        <v>2</v>
      </c>
      <c r="AG49" s="408">
        <v>2</v>
      </c>
      <c r="AH49" s="408">
        <v>2</v>
      </c>
      <c r="AI49" s="504"/>
      <c r="AJ49" s="504"/>
      <c r="AK49" s="504"/>
      <c r="AL49" s="504"/>
      <c r="AM49" s="757"/>
      <c r="AN49" s="387">
        <f t="shared" si="40"/>
        <v>8</v>
      </c>
      <c r="AO49" s="489"/>
      <c r="AP49" s="489"/>
      <c r="AQ49" s="489"/>
      <c r="AR49" s="489"/>
      <c r="AS49" s="490"/>
      <c r="AT49" s="490"/>
      <c r="AU49" s="490"/>
      <c r="AV49" s="490"/>
      <c r="AW49" s="491"/>
      <c r="AX49" s="49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2"/>
      <c r="BI49" s="453">
        <f t="shared" si="19"/>
        <v>8</v>
      </c>
    </row>
    <row r="50" spans="1:61" ht="39" thickBot="1">
      <c r="A50" s="695"/>
      <c r="B50" s="429" t="s">
        <v>39</v>
      </c>
      <c r="C50" s="742" t="s">
        <v>228</v>
      </c>
      <c r="D50" s="112" t="s">
        <v>79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560"/>
      <c r="R50" s="513"/>
      <c r="S50" s="513"/>
      <c r="T50" s="561"/>
      <c r="U50" s="759"/>
      <c r="V50" s="562"/>
      <c r="W50" s="115">
        <f>U50</f>
        <v>0</v>
      </c>
      <c r="X50" s="97"/>
      <c r="Y50" s="97"/>
      <c r="Z50" s="114"/>
      <c r="AA50" s="114"/>
      <c r="AB50" s="114"/>
      <c r="AC50" s="114"/>
      <c r="AD50" s="114"/>
      <c r="AE50" s="114"/>
      <c r="AF50" s="114"/>
      <c r="AG50" s="560"/>
      <c r="AH50" s="560"/>
      <c r="AI50" s="513">
        <v>36</v>
      </c>
      <c r="AJ50" s="513">
        <v>36</v>
      </c>
      <c r="AK50" s="513">
        <v>36</v>
      </c>
      <c r="AL50" s="513">
        <v>36</v>
      </c>
      <c r="AM50" s="563" t="s">
        <v>47</v>
      </c>
      <c r="AN50" s="115">
        <f t="shared" si="40"/>
        <v>144</v>
      </c>
      <c r="AO50" s="564"/>
      <c r="AP50" s="565"/>
      <c r="AQ50" s="565"/>
      <c r="AR50" s="565"/>
      <c r="AS50" s="566"/>
      <c r="AT50" s="566"/>
      <c r="AU50" s="566"/>
      <c r="AV50" s="566"/>
      <c r="AW50" s="567"/>
      <c r="AX50" s="567"/>
      <c r="AY50" s="133"/>
      <c r="AZ50" s="133"/>
      <c r="BA50" s="133"/>
      <c r="BB50" s="133"/>
      <c r="BC50" s="133"/>
      <c r="BD50" s="133"/>
      <c r="BE50" s="133"/>
      <c r="BF50" s="133"/>
      <c r="BG50" s="133"/>
      <c r="BH50" s="134"/>
      <c r="BI50" s="136">
        <f t="shared" ref="BI50:BI55" si="41">SUM(W50,AN50)</f>
        <v>144</v>
      </c>
    </row>
    <row r="51" spans="1:61" ht="26.25" thickBot="1">
      <c r="A51" s="695"/>
      <c r="B51" s="550" t="s">
        <v>34</v>
      </c>
      <c r="C51" s="551" t="s">
        <v>49</v>
      </c>
      <c r="D51" s="552" t="s">
        <v>79</v>
      </c>
      <c r="E51" s="553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5"/>
      <c r="R51" s="512"/>
      <c r="S51" s="512"/>
      <c r="T51" s="295"/>
      <c r="U51" s="760"/>
      <c r="V51" s="177"/>
      <c r="W51" s="568"/>
      <c r="X51" s="536"/>
      <c r="Y51" s="536"/>
      <c r="Z51" s="554"/>
      <c r="AA51" s="554"/>
      <c r="AB51" s="554"/>
      <c r="AC51" s="554"/>
      <c r="AD51" s="554"/>
      <c r="AE51" s="554"/>
      <c r="AF51" s="554"/>
      <c r="AG51" s="555"/>
      <c r="AH51" s="555"/>
      <c r="AI51" s="512"/>
      <c r="AJ51" s="512"/>
      <c r="AK51" s="512"/>
      <c r="AL51" s="512"/>
      <c r="AM51" s="754"/>
      <c r="AN51" s="322"/>
      <c r="AO51" s="556" t="s">
        <v>97</v>
      </c>
      <c r="AP51" s="556" t="s">
        <v>97</v>
      </c>
      <c r="AQ51" s="556" t="s">
        <v>97</v>
      </c>
      <c r="AR51" s="556" t="s">
        <v>97</v>
      </c>
      <c r="AS51" s="557"/>
      <c r="AT51" s="557"/>
      <c r="AU51" s="557"/>
      <c r="AV51" s="557"/>
      <c r="AW51" s="558"/>
      <c r="AX51" s="558"/>
      <c r="AY51" s="554"/>
      <c r="AZ51" s="554"/>
      <c r="BA51" s="554"/>
      <c r="BB51" s="554"/>
      <c r="BC51" s="554"/>
      <c r="BD51" s="554"/>
      <c r="BE51" s="554"/>
      <c r="BF51" s="554"/>
      <c r="BG51" s="554"/>
      <c r="BH51" s="559"/>
      <c r="BI51" s="569"/>
    </row>
    <row r="52" spans="1:61">
      <c r="A52" s="695"/>
      <c r="B52" s="733" t="s">
        <v>50</v>
      </c>
      <c r="C52" s="733"/>
      <c r="D52" s="734"/>
      <c r="E52" s="146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479"/>
      <c r="R52" s="511"/>
      <c r="S52" s="511"/>
      <c r="T52" s="285"/>
      <c r="U52" s="482"/>
      <c r="V52" s="270"/>
      <c r="W52" s="322"/>
      <c r="X52" s="149"/>
      <c r="Y52" s="149"/>
      <c r="Z52" s="147"/>
      <c r="AA52" s="147"/>
      <c r="AB52" s="147"/>
      <c r="AC52" s="147"/>
      <c r="AD52" s="147"/>
      <c r="AE52" s="147"/>
      <c r="AF52" s="147"/>
      <c r="AG52" s="479"/>
      <c r="AH52" s="479"/>
      <c r="AI52" s="288"/>
      <c r="AJ52" s="288"/>
      <c r="AK52" s="288"/>
      <c r="AL52" s="288"/>
      <c r="AM52" s="292"/>
      <c r="AN52" s="322"/>
      <c r="AO52" s="150"/>
      <c r="AP52" s="150"/>
      <c r="AQ52" s="150"/>
      <c r="AR52" s="150"/>
      <c r="AS52" s="151"/>
      <c r="AT52" s="151"/>
      <c r="AU52" s="151"/>
      <c r="AV52" s="151"/>
      <c r="AW52" s="152"/>
      <c r="AX52" s="152"/>
      <c r="AY52" s="147"/>
      <c r="AZ52" s="147"/>
      <c r="BA52" s="147"/>
      <c r="BB52" s="147"/>
      <c r="BC52" s="147"/>
      <c r="BD52" s="147"/>
      <c r="BE52" s="147"/>
      <c r="BF52" s="147"/>
      <c r="BG52" s="147"/>
      <c r="BH52" s="148"/>
      <c r="BI52" s="145"/>
    </row>
    <row r="53" spans="1:61">
      <c r="A53" s="695"/>
      <c r="B53" s="735" t="s">
        <v>84</v>
      </c>
      <c r="C53" s="736"/>
      <c r="D53" s="737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468"/>
      <c r="R53" s="280"/>
      <c r="S53" s="280"/>
      <c r="T53" s="284"/>
      <c r="U53" s="761"/>
      <c r="V53" s="274"/>
      <c r="W53" s="76"/>
      <c r="X53" s="16"/>
      <c r="Y53" s="16"/>
      <c r="Z53" s="14"/>
      <c r="AA53" s="14"/>
      <c r="AB53" s="14"/>
      <c r="AC53" s="14"/>
      <c r="AD53" s="14"/>
      <c r="AE53" s="14"/>
      <c r="AF53" s="14"/>
      <c r="AG53" s="468"/>
      <c r="AH53" s="468"/>
      <c r="AI53" s="280"/>
      <c r="AJ53" s="280"/>
      <c r="AK53" s="280"/>
      <c r="AL53" s="280"/>
      <c r="AM53" s="289"/>
      <c r="AN53" s="322"/>
      <c r="AO53" s="128"/>
      <c r="AP53" s="128"/>
      <c r="AQ53" s="128"/>
      <c r="AR53" s="128"/>
      <c r="AS53" s="153" t="s">
        <v>98</v>
      </c>
      <c r="AT53" s="153" t="s">
        <v>98</v>
      </c>
      <c r="AU53" s="153" t="s">
        <v>98</v>
      </c>
      <c r="AV53" s="153" t="s">
        <v>98</v>
      </c>
      <c r="AW53" s="130"/>
      <c r="AX53" s="130"/>
      <c r="AY53" s="14"/>
      <c r="AZ53" s="14"/>
      <c r="BA53" s="14"/>
      <c r="BB53" s="14"/>
      <c r="BC53" s="14"/>
      <c r="BD53" s="14"/>
      <c r="BE53" s="14"/>
      <c r="BF53" s="14"/>
      <c r="BG53" s="14"/>
      <c r="BH53" s="131"/>
      <c r="BI53" s="127"/>
    </row>
    <row r="54" spans="1:61">
      <c r="A54" s="696"/>
      <c r="B54" s="738" t="s">
        <v>85</v>
      </c>
      <c r="C54" s="738"/>
      <c r="D54" s="7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468"/>
      <c r="R54" s="280"/>
      <c r="S54" s="280"/>
      <c r="T54" s="283"/>
      <c r="U54" s="758"/>
      <c r="V54" s="75"/>
      <c r="W54" s="76"/>
      <c r="X54" s="16"/>
      <c r="Y54" s="16"/>
      <c r="Z54" s="14"/>
      <c r="AA54" s="14"/>
      <c r="AB54" s="14"/>
      <c r="AC54" s="14"/>
      <c r="AD54" s="14"/>
      <c r="AE54" s="14"/>
      <c r="AF54" s="14"/>
      <c r="AG54" s="467"/>
      <c r="AH54" s="467"/>
      <c r="AI54" s="280"/>
      <c r="AJ54" s="280"/>
      <c r="AK54" s="280"/>
      <c r="AL54" s="280"/>
      <c r="AM54" s="289"/>
      <c r="AN54" s="76"/>
      <c r="AO54" s="128"/>
      <c r="AP54" s="128"/>
      <c r="AQ54" s="128"/>
      <c r="AR54" s="128"/>
      <c r="AS54" s="129"/>
      <c r="AT54" s="129"/>
      <c r="AU54" s="129"/>
      <c r="AV54" s="129"/>
      <c r="AW54" s="732" t="s">
        <v>99</v>
      </c>
      <c r="AX54" s="73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27"/>
    </row>
    <row r="55" spans="1:61" ht="26.25" customHeight="1">
      <c r="A55" s="696"/>
      <c r="B55" s="716" t="s">
        <v>81</v>
      </c>
      <c r="C55" s="716"/>
      <c r="D55" s="716"/>
      <c r="E55" s="169">
        <f>SUM(E8,E15,E18)</f>
        <v>36</v>
      </c>
      <c r="F55" s="169">
        <f t="shared" ref="F55:Q55" si="42">SUM(F8,F15,F18)</f>
        <v>34</v>
      </c>
      <c r="G55" s="169">
        <f t="shared" si="42"/>
        <v>36</v>
      </c>
      <c r="H55" s="169">
        <f t="shared" si="42"/>
        <v>34</v>
      </c>
      <c r="I55" s="169">
        <f t="shared" si="42"/>
        <v>36</v>
      </c>
      <c r="J55" s="169">
        <f t="shared" si="42"/>
        <v>34</v>
      </c>
      <c r="K55" s="169">
        <f t="shared" si="42"/>
        <v>36</v>
      </c>
      <c r="L55" s="169">
        <f t="shared" si="42"/>
        <v>36</v>
      </c>
      <c r="M55" s="169">
        <f t="shared" si="42"/>
        <v>36</v>
      </c>
      <c r="N55" s="169">
        <f t="shared" si="42"/>
        <v>32</v>
      </c>
      <c r="O55" s="169">
        <f t="shared" si="42"/>
        <v>34</v>
      </c>
      <c r="P55" s="169">
        <f t="shared" si="42"/>
        <v>34</v>
      </c>
      <c r="Q55" s="169">
        <f t="shared" si="42"/>
        <v>34</v>
      </c>
      <c r="R55" s="283">
        <f t="shared" ref="R55" si="43">SUM(R8,R15,R18)</f>
        <v>36</v>
      </c>
      <c r="S55" s="283">
        <f t="shared" ref="S55:U55" si="44">SUM(S8,S15,S18)</f>
        <v>36</v>
      </c>
      <c r="T55" s="283">
        <f t="shared" ref="T55" si="45">SUM(T8,T15,T18)</f>
        <v>36</v>
      </c>
      <c r="U55" s="758"/>
      <c r="V55" s="321"/>
      <c r="W55" s="322">
        <f>SUM(E55:U55)</f>
        <v>560</v>
      </c>
      <c r="X55" s="16"/>
      <c r="Y55" s="16"/>
      <c r="Z55" s="169">
        <f>SUM(Z8,Z15,Z18)</f>
        <v>32</v>
      </c>
      <c r="AA55" s="169">
        <f t="shared" ref="AA55:AN55" si="46">SUM(AA8,AA15,AA18)</f>
        <v>36</v>
      </c>
      <c r="AB55" s="169">
        <f t="shared" si="46"/>
        <v>34</v>
      </c>
      <c r="AC55" s="169">
        <f t="shared" si="46"/>
        <v>36</v>
      </c>
      <c r="AD55" s="169">
        <f t="shared" si="46"/>
        <v>36</v>
      </c>
      <c r="AE55" s="169">
        <f t="shared" si="46"/>
        <v>34</v>
      </c>
      <c r="AF55" s="169">
        <f t="shared" si="46"/>
        <v>34</v>
      </c>
      <c r="AG55" s="169">
        <f t="shared" si="46"/>
        <v>34</v>
      </c>
      <c r="AH55" s="169">
        <f t="shared" si="46"/>
        <v>34</v>
      </c>
      <c r="AI55" s="283">
        <f t="shared" ref="AI55:AJ55" si="47">SUM(AI8,AI15,AI18)</f>
        <v>36</v>
      </c>
      <c r="AJ55" s="283">
        <f t="shared" si="47"/>
        <v>36</v>
      </c>
      <c r="AK55" s="283">
        <f t="shared" si="46"/>
        <v>36</v>
      </c>
      <c r="AL55" s="283">
        <f t="shared" si="46"/>
        <v>36</v>
      </c>
      <c r="AM55" s="289"/>
      <c r="AN55" s="366">
        <f t="shared" si="46"/>
        <v>454</v>
      </c>
      <c r="AO55" s="128"/>
      <c r="AP55" s="128"/>
      <c r="AQ55" s="128"/>
      <c r="AR55" s="128"/>
      <c r="AS55" s="129"/>
      <c r="AT55" s="129"/>
      <c r="AU55" s="129"/>
      <c r="AV55" s="129"/>
      <c r="AW55" s="477"/>
      <c r="AX55" s="477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27">
        <f t="shared" si="41"/>
        <v>1014</v>
      </c>
    </row>
    <row r="56" spans="1:61" ht="27.75" customHeight="1">
      <c r="A56" s="696"/>
      <c r="B56" s="716" t="s">
        <v>82</v>
      </c>
      <c r="C56" s="716"/>
      <c r="D56" s="716"/>
      <c r="E56" s="464">
        <f>SUM(E10,E12,E14,E17,E21,E23,E25,E27,E35,E49,E29,E31,E33,E39)</f>
        <v>0</v>
      </c>
      <c r="F56" s="464">
        <f t="shared" ref="F56:U56" si="48">SUM(F10,F12,F14,F17,F21,F23,F25,F27,F35,F49,F29,F31,F33,F39)</f>
        <v>2</v>
      </c>
      <c r="G56" s="464">
        <f t="shared" si="48"/>
        <v>0</v>
      </c>
      <c r="H56" s="464">
        <f t="shared" si="48"/>
        <v>2</v>
      </c>
      <c r="I56" s="464">
        <f t="shared" si="48"/>
        <v>0</v>
      </c>
      <c r="J56" s="464">
        <f t="shared" si="48"/>
        <v>2</v>
      </c>
      <c r="K56" s="464">
        <f t="shared" si="48"/>
        <v>0</v>
      </c>
      <c r="L56" s="464">
        <f t="shared" si="48"/>
        <v>0</v>
      </c>
      <c r="M56" s="464">
        <f t="shared" si="48"/>
        <v>0</v>
      </c>
      <c r="N56" s="464">
        <f t="shared" si="48"/>
        <v>4</v>
      </c>
      <c r="O56" s="464">
        <f t="shared" si="48"/>
        <v>2</v>
      </c>
      <c r="P56" s="464">
        <f t="shared" si="48"/>
        <v>2</v>
      </c>
      <c r="Q56" s="464">
        <f t="shared" si="48"/>
        <v>2</v>
      </c>
      <c r="R56" s="485">
        <f t="shared" si="48"/>
        <v>0</v>
      </c>
      <c r="S56" s="485">
        <f t="shared" si="48"/>
        <v>0</v>
      </c>
      <c r="T56" s="485">
        <f t="shared" ref="T56" si="49">SUM(T10,T12,T14,T17,T21,T23,T25,T27,T35,T49,T29,T31,T33,T39)</f>
        <v>0</v>
      </c>
      <c r="U56" s="503"/>
      <c r="V56" s="386"/>
      <c r="W56" s="387">
        <f>SUM(E56:U56)</f>
        <v>16</v>
      </c>
      <c r="X56" s="448"/>
      <c r="Y56" s="448"/>
      <c r="Z56" s="464">
        <f>SUM(Z10,Z12,Z14,Z17,Z21,Z23,Z25,Z27,Z35,Z49,Z29,Z31,Z33,Z39)</f>
        <v>4</v>
      </c>
      <c r="AA56" s="464">
        <f t="shared" ref="AA56:AL56" si="50">SUM(AA10,AA12,AA14,AA17,AA21,AA23,AA25,AA27,AA35,AA49,AA29,AA31,AA33,AA39)</f>
        <v>0</v>
      </c>
      <c r="AB56" s="464">
        <f t="shared" si="50"/>
        <v>2</v>
      </c>
      <c r="AC56" s="464">
        <f t="shared" si="50"/>
        <v>0</v>
      </c>
      <c r="AD56" s="464">
        <f t="shared" si="50"/>
        <v>0</v>
      </c>
      <c r="AE56" s="464">
        <f t="shared" si="50"/>
        <v>2</v>
      </c>
      <c r="AF56" s="464">
        <f t="shared" si="50"/>
        <v>2</v>
      </c>
      <c r="AG56" s="464">
        <f t="shared" si="50"/>
        <v>2</v>
      </c>
      <c r="AH56" s="464">
        <f t="shared" si="50"/>
        <v>2</v>
      </c>
      <c r="AI56" s="485">
        <f t="shared" si="50"/>
        <v>0</v>
      </c>
      <c r="AJ56" s="485">
        <f t="shared" si="50"/>
        <v>0</v>
      </c>
      <c r="AK56" s="485">
        <f t="shared" si="50"/>
        <v>0</v>
      </c>
      <c r="AL56" s="485">
        <f t="shared" si="50"/>
        <v>0</v>
      </c>
      <c r="AM56" s="509"/>
      <c r="AN56" s="387">
        <f t="shared" ref="AN56" si="51">SUM(Y56:AJ56)</f>
        <v>14</v>
      </c>
      <c r="AO56" s="489"/>
      <c r="AP56" s="489"/>
      <c r="AQ56" s="489"/>
      <c r="AR56" s="489"/>
      <c r="AS56" s="490"/>
      <c r="AT56" s="490"/>
      <c r="AU56" s="490"/>
      <c r="AV56" s="490"/>
      <c r="AW56" s="510"/>
      <c r="AX56" s="510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3">
        <f>SUM(W56,AN56)</f>
        <v>30</v>
      </c>
    </row>
    <row r="57" spans="1:61" ht="24.95" customHeight="1" thickBot="1">
      <c r="A57" s="695"/>
      <c r="B57" s="707" t="s">
        <v>83</v>
      </c>
      <c r="C57" s="707"/>
      <c r="D57" s="708"/>
      <c r="E57" s="169">
        <f>SUM(E55:E56)</f>
        <v>36</v>
      </c>
      <c r="F57" s="169">
        <f t="shared" ref="F57:Q57" si="52">SUM(F55:F56)</f>
        <v>36</v>
      </c>
      <c r="G57" s="169">
        <f t="shared" si="52"/>
        <v>36</v>
      </c>
      <c r="H57" s="169">
        <f t="shared" si="52"/>
        <v>36</v>
      </c>
      <c r="I57" s="169">
        <f t="shared" si="52"/>
        <v>36</v>
      </c>
      <c r="J57" s="169">
        <f t="shared" si="52"/>
        <v>36</v>
      </c>
      <c r="K57" s="169">
        <f t="shared" si="52"/>
        <v>36</v>
      </c>
      <c r="L57" s="169">
        <f t="shared" si="52"/>
        <v>36</v>
      </c>
      <c r="M57" s="169">
        <f t="shared" si="52"/>
        <v>36</v>
      </c>
      <c r="N57" s="169">
        <f t="shared" si="52"/>
        <v>36</v>
      </c>
      <c r="O57" s="169">
        <f t="shared" si="52"/>
        <v>36</v>
      </c>
      <c r="P57" s="169">
        <f t="shared" si="52"/>
        <v>36</v>
      </c>
      <c r="Q57" s="169">
        <f t="shared" si="52"/>
        <v>36</v>
      </c>
      <c r="R57" s="283">
        <f t="shared" ref="R57:AN57" si="53">SUM(R55:R56)</f>
        <v>36</v>
      </c>
      <c r="S57" s="283">
        <f t="shared" si="53"/>
        <v>36</v>
      </c>
      <c r="T57" s="283">
        <f t="shared" ref="T57" si="54">SUM(T55:T56)</f>
        <v>36</v>
      </c>
      <c r="U57" s="758"/>
      <c r="V57" s="386"/>
      <c r="W57" s="366">
        <f t="shared" si="53"/>
        <v>576</v>
      </c>
      <c r="X57" s="448"/>
      <c r="Y57" s="448"/>
      <c r="Z57" s="169">
        <f t="shared" si="53"/>
        <v>36</v>
      </c>
      <c r="AA57" s="169">
        <f t="shared" si="53"/>
        <v>36</v>
      </c>
      <c r="AB57" s="169">
        <f t="shared" si="53"/>
        <v>36</v>
      </c>
      <c r="AC57" s="169">
        <f t="shared" si="53"/>
        <v>36</v>
      </c>
      <c r="AD57" s="169">
        <f t="shared" si="53"/>
        <v>36</v>
      </c>
      <c r="AE57" s="169">
        <f t="shared" si="53"/>
        <v>36</v>
      </c>
      <c r="AF57" s="169">
        <f t="shared" si="53"/>
        <v>36</v>
      </c>
      <c r="AG57" s="169">
        <f t="shared" si="53"/>
        <v>36</v>
      </c>
      <c r="AH57" s="169">
        <f t="shared" si="53"/>
        <v>36</v>
      </c>
      <c r="AI57" s="283">
        <f t="shared" ref="AI57:AJ57" si="55">SUM(AI55:AI56)</f>
        <v>36</v>
      </c>
      <c r="AJ57" s="283">
        <f t="shared" si="55"/>
        <v>36</v>
      </c>
      <c r="AK57" s="283">
        <f t="shared" si="53"/>
        <v>36</v>
      </c>
      <c r="AL57" s="283">
        <f t="shared" si="53"/>
        <v>36</v>
      </c>
      <c r="AM57" s="509"/>
      <c r="AN57" s="366">
        <f t="shared" si="53"/>
        <v>468</v>
      </c>
      <c r="AO57" s="140"/>
      <c r="AP57" s="140"/>
      <c r="AQ57" s="140"/>
      <c r="AR57" s="140"/>
      <c r="AS57" s="141"/>
      <c r="AT57" s="141"/>
      <c r="AU57" s="141"/>
      <c r="AV57" s="141"/>
      <c r="AW57" s="142"/>
      <c r="AX57" s="142"/>
      <c r="AY57" s="143"/>
      <c r="AZ57" s="143"/>
      <c r="BA57" s="143"/>
      <c r="BB57" s="143"/>
      <c r="BC57" s="143"/>
      <c r="BD57" s="143"/>
      <c r="BE57" s="143"/>
      <c r="BF57" s="143"/>
      <c r="BG57" s="143"/>
      <c r="BH57" s="144"/>
      <c r="BI57" s="145">
        <f>SUM(W57,AN57)</f>
        <v>1044</v>
      </c>
    </row>
  </sheetData>
  <mergeCells count="54">
    <mergeCell ref="B28:B29"/>
    <mergeCell ref="C28:C29"/>
    <mergeCell ref="B30:B31"/>
    <mergeCell ref="B32:B33"/>
    <mergeCell ref="C30:C31"/>
    <mergeCell ref="C32:C33"/>
    <mergeCell ref="B55:D55"/>
    <mergeCell ref="B56:D56"/>
    <mergeCell ref="B42:B49"/>
    <mergeCell ref="C42:C49"/>
    <mergeCell ref="B38:B39"/>
    <mergeCell ref="C38:C39"/>
    <mergeCell ref="B22:B23"/>
    <mergeCell ref="C22:C23"/>
    <mergeCell ref="B24:B25"/>
    <mergeCell ref="C24:C25"/>
    <mergeCell ref="B26:B27"/>
    <mergeCell ref="C26:C27"/>
    <mergeCell ref="AW54:AX54"/>
    <mergeCell ref="B57:D57"/>
    <mergeCell ref="A8:A57"/>
    <mergeCell ref="B52:D52"/>
    <mergeCell ref="B53:D53"/>
    <mergeCell ref="B54:D54"/>
    <mergeCell ref="B11:B12"/>
    <mergeCell ref="C11:C12"/>
    <mergeCell ref="B13:B14"/>
    <mergeCell ref="C13:C14"/>
    <mergeCell ref="B16:B17"/>
    <mergeCell ref="C16:C17"/>
    <mergeCell ref="B20:B21"/>
    <mergeCell ref="C20:C21"/>
    <mergeCell ref="B34:B35"/>
    <mergeCell ref="C34:C35"/>
    <mergeCell ref="A3:A7"/>
    <mergeCell ref="B3:B7"/>
    <mergeCell ref="C3:C7"/>
    <mergeCell ref="D3:D7"/>
    <mergeCell ref="B9:B10"/>
    <mergeCell ref="C9:C10"/>
    <mergeCell ref="BI3:BI7"/>
    <mergeCell ref="E4:BH4"/>
    <mergeCell ref="E6:BH6"/>
    <mergeCell ref="N3:P3"/>
    <mergeCell ref="Y3:AB3"/>
    <mergeCell ref="F3:H3"/>
    <mergeCell ref="AV3:AX3"/>
    <mergeCell ref="AZ3:BC3"/>
    <mergeCell ref="BD3:BG3"/>
    <mergeCell ref="R3:S3"/>
    <mergeCell ref="AH3:AK3"/>
    <mergeCell ref="J3:M3"/>
    <mergeCell ref="AD3:AF3"/>
    <mergeCell ref="AQ3:AT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E1:N32"/>
  <sheetViews>
    <sheetView workbookViewId="0">
      <selection activeCell="L26" sqref="L26"/>
    </sheetView>
  </sheetViews>
  <sheetFormatPr defaultRowHeight="12.75"/>
  <cols>
    <col min="5" max="5" width="9.5703125" customWidth="1"/>
    <col min="8" max="8" width="0.85546875" customWidth="1"/>
  </cols>
  <sheetData>
    <row r="1" spans="8:12">
      <c r="K1" t="s">
        <v>175</v>
      </c>
    </row>
    <row r="2" spans="8:12">
      <c r="K2" t="s">
        <v>176</v>
      </c>
    </row>
    <row r="3" spans="8:12">
      <c r="K3" t="s">
        <v>177</v>
      </c>
    </row>
    <row r="4" spans="8:12">
      <c r="K4" t="s">
        <v>178</v>
      </c>
      <c r="L4" t="s">
        <v>179</v>
      </c>
    </row>
    <row r="5" spans="8:12">
      <c r="K5" t="s">
        <v>180</v>
      </c>
    </row>
    <row r="7" spans="8:12" ht="14.25">
      <c r="H7" s="234" t="s">
        <v>150</v>
      </c>
    </row>
    <row r="8" spans="8:12" ht="15">
      <c r="H8" s="235" t="s">
        <v>139</v>
      </c>
    </row>
    <row r="11" spans="8:12" ht="15.75">
      <c r="H11" s="233" t="s">
        <v>138</v>
      </c>
    </row>
    <row r="12" spans="8:12" ht="15.75">
      <c r="H12" s="233"/>
    </row>
    <row r="15" spans="8:12" ht="15">
      <c r="H15" s="235"/>
    </row>
    <row r="16" spans="8:12">
      <c r="H16" s="236"/>
    </row>
    <row r="17" spans="5:14" ht="14.25">
      <c r="F17" s="236"/>
      <c r="H17" s="310" t="s">
        <v>140</v>
      </c>
    </row>
    <row r="18" spans="5:14">
      <c r="F18" s="236"/>
      <c r="H18" s="236"/>
    </row>
    <row r="19" spans="5:14" ht="15.75">
      <c r="E19" s="314" t="s">
        <v>208</v>
      </c>
      <c r="F19" s="314" t="s">
        <v>209</v>
      </c>
      <c r="G19" s="315"/>
      <c r="H19" s="315"/>
      <c r="I19" s="315"/>
      <c r="J19" s="315"/>
      <c r="K19" s="314"/>
      <c r="L19" s="4"/>
    </row>
    <row r="20" spans="5:14" ht="12.75" customHeight="1">
      <c r="H20" s="236"/>
    </row>
    <row r="21" spans="5:14" ht="14.25">
      <c r="G21" s="310"/>
      <c r="H21" s="310" t="s">
        <v>151</v>
      </c>
      <c r="I21" s="310"/>
      <c r="J21" s="310"/>
      <c r="K21" s="310"/>
    </row>
    <row r="22" spans="5:14">
      <c r="G22" s="236"/>
    </row>
    <row r="23" spans="5:14">
      <c r="G23" s="236"/>
    </row>
    <row r="24" spans="5:14">
      <c r="G24" s="236"/>
    </row>
    <row r="25" spans="5:14" ht="25.5" customHeight="1">
      <c r="I25" s="237" t="s">
        <v>141</v>
      </c>
      <c r="L25" s="739" t="s">
        <v>210</v>
      </c>
      <c r="M25" s="739"/>
      <c r="N25" s="739"/>
    </row>
    <row r="26" spans="5:14">
      <c r="I26" t="s">
        <v>142</v>
      </c>
      <c r="L26" s="238" t="s">
        <v>143</v>
      </c>
      <c r="M26" s="238"/>
      <c r="N26" s="238"/>
    </row>
    <row r="27" spans="5:14">
      <c r="I27" t="s">
        <v>144</v>
      </c>
      <c r="L27" t="s">
        <v>145</v>
      </c>
    </row>
    <row r="28" spans="5:14">
      <c r="I28" t="s">
        <v>146</v>
      </c>
      <c r="L28" s="238" t="s">
        <v>147</v>
      </c>
      <c r="M28" s="238"/>
      <c r="N28" s="238"/>
    </row>
    <row r="29" spans="5:14">
      <c r="I29" t="s">
        <v>174</v>
      </c>
      <c r="L29">
        <v>2020</v>
      </c>
    </row>
    <row r="31" spans="5:14">
      <c r="I31" t="s">
        <v>148</v>
      </c>
    </row>
    <row r="32" spans="5:14">
      <c r="I32" t="s">
        <v>149</v>
      </c>
      <c r="L32" s="239" t="s">
        <v>173</v>
      </c>
      <c r="M32" s="239"/>
      <c r="N32" s="239"/>
    </row>
  </sheetData>
  <mergeCells count="1">
    <mergeCell ref="L25:N25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2019-01-31T06:56:33Z</cp:lastPrinted>
  <dcterms:created xsi:type="dcterms:W3CDTF">2015-06-16T06:40:38Z</dcterms:created>
  <dcterms:modified xsi:type="dcterms:W3CDTF">2021-01-10T15:11:49Z</dcterms:modified>
</cp:coreProperties>
</file>